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24226"/>
  <mc:AlternateContent xmlns:mc="http://schemas.openxmlformats.org/markup-compatibility/2006">
    <mc:Choice Requires="x15">
      <x15ac:absPath xmlns:x15ac="http://schemas.microsoft.com/office/spreadsheetml/2010/11/ac" url="D:\Usuarios\samc\Desktop\Meus Documentos\Trabalho\SLIC\PAD 2019 - 14142\3ª vez\Publicação\"/>
    </mc:Choice>
  </mc:AlternateContent>
  <bookViews>
    <workbookView xWindow="0" yWindow="0" windowWidth="20490" windowHeight="7755" tabRatio="937"/>
  </bookViews>
  <sheets>
    <sheet name="RESUMO - Licitante" sheetId="44" r:id="rId1"/>
    <sheet name="ELETRICISTAS - Licitante" sheetId="34" r:id="rId2"/>
    <sheet name="LIMPEZA - Licitante" sheetId="41" r:id="rId3"/>
    <sheet name="ENCARGOS SOCIAIS - Licitante" sheetId="46" r:id="rId4"/>
    <sheet name="CITL - Licitante" sheetId="33" r:id="rId5"/>
    <sheet name="Item 1 - he 50%" sheetId="24" state="hidden" r:id="rId6"/>
    <sheet name="item 1 - he 100%" sheetId="23" state="hidden" r:id="rId7"/>
    <sheet name="INSUMOS - Licitante" sheetId="42" r:id="rId8"/>
    <sheet name="HORA EXTRA - Licitante" sheetId="43" r:id="rId9"/>
    <sheet name="Item 2 - he 50%" sheetId="29" state="hidden" r:id="rId10"/>
    <sheet name="item 2 - he 100%" sheetId="30" state="hidden" r:id="rId11"/>
  </sheets>
  <externalReferences>
    <externalReference r:id="rId12"/>
  </externalReferences>
  <definedNames>
    <definedName name="_xlnm.Print_Area" localSheetId="4">'CITL - Licitante'!$A$1:$B$23</definedName>
    <definedName name="_xlnm.Print_Area" localSheetId="1">'ELETRICISTAS - Licitante'!$A$1:$U$32</definedName>
    <definedName name="_xlnm.Print_Area" localSheetId="3">'ENCARGOS SOCIAIS - Licitante'!$A$1:$E$71</definedName>
    <definedName name="_xlnm.Print_Area" localSheetId="8">'HORA EXTRA - Licitante'!$A$1:$I$46</definedName>
    <definedName name="_xlnm.Print_Area" localSheetId="7">'INSUMOS - Licitante'!$A$1:$F$94</definedName>
    <definedName name="_xlnm.Print_Area" localSheetId="2">'LIMPEZA - Licitante'!$A$1:$R$38</definedName>
    <definedName name="_xlnm.Print_Area" localSheetId="0">'RESUMO - Licitante'!$A$1:$G$25</definedName>
    <definedName name="_xlnm.Print_Titles" localSheetId="3">'ENCARGOS SOCIAIS - Licitante'!$1:$4</definedName>
    <definedName name="_xlnm.Print_Titles" localSheetId="7">'INSUMOS - Licitante'!$1:$4</definedName>
  </definedNames>
  <calcPr calcId="152511"/>
</workbook>
</file>

<file path=xl/calcChain.xml><?xml version="1.0" encoding="utf-8"?>
<calcChain xmlns="http://schemas.openxmlformats.org/spreadsheetml/2006/main">
  <c r="D14" i="41" l="1"/>
  <c r="D13" i="41"/>
  <c r="F30" i="41"/>
  <c r="F29" i="41"/>
  <c r="F28" i="41"/>
  <c r="F23" i="41"/>
  <c r="F22" i="41"/>
  <c r="F21" i="41"/>
  <c r="F20" i="41"/>
  <c r="F19" i="41"/>
  <c r="F24" i="41" l="1"/>
  <c r="F31" i="41"/>
  <c r="O15" i="34"/>
  <c r="E34" i="43" l="1"/>
  <c r="E29" i="43"/>
  <c r="E24" i="43"/>
  <c r="E19" i="43"/>
  <c r="C18" i="34" l="1"/>
  <c r="O18" i="34" s="1"/>
  <c r="B16" i="44" l="1"/>
  <c r="B58" i="46" l="1"/>
  <c r="B46" i="46"/>
  <c r="B43" i="46"/>
  <c r="B42" i="46"/>
  <c r="B29" i="46"/>
  <c r="B23" i="46"/>
  <c r="A6" i="46"/>
  <c r="A5" i="46"/>
  <c r="A3" i="46"/>
  <c r="A2" i="46"/>
  <c r="A1" i="46"/>
  <c r="C66" i="46" l="1"/>
  <c r="F28" i="43"/>
  <c r="F23" i="43"/>
  <c r="F18" i="43"/>
  <c r="F33" i="43"/>
  <c r="B30" i="46"/>
  <c r="B31" i="46" s="1"/>
  <c r="C67" i="46" s="1"/>
  <c r="B36" i="46"/>
  <c r="B37" i="46" s="1"/>
  <c r="B68" i="46" s="1"/>
  <c r="C58" i="46"/>
  <c r="C59" i="46" s="1"/>
  <c r="C60" i="46" s="1"/>
  <c r="C70" i="46" s="1"/>
  <c r="B59" i="46"/>
  <c r="B60" i="46" s="1"/>
  <c r="B70" i="46" s="1"/>
  <c r="B66" i="46"/>
  <c r="B45" i="46"/>
  <c r="B48" i="46" s="1"/>
  <c r="C68" i="46" l="1"/>
  <c r="B67" i="46"/>
  <c r="B69" i="46"/>
  <c r="C69" i="46"/>
  <c r="B71" i="46" l="1"/>
  <c r="E14" i="34" s="1"/>
  <c r="C71" i="46"/>
  <c r="E17" i="34" s="1"/>
  <c r="D18" i="34"/>
  <c r="P18" i="34" s="1"/>
  <c r="E18" i="34" l="1"/>
  <c r="L18" i="34"/>
  <c r="I18" i="34"/>
  <c r="M18" i="34"/>
  <c r="G18" i="34"/>
  <c r="K18" i="34"/>
  <c r="A9" i="42" l="1"/>
  <c r="A8" i="42"/>
  <c r="A9" i="43"/>
  <c r="A8" i="43"/>
  <c r="I6" i="43"/>
  <c r="I5" i="43"/>
  <c r="A3" i="43"/>
  <c r="A2" i="43"/>
  <c r="A1" i="43"/>
  <c r="F6" i="42"/>
  <c r="F5" i="42"/>
  <c r="A3" i="42"/>
  <c r="A2" i="42"/>
  <c r="A1" i="42"/>
  <c r="A6" i="33"/>
  <c r="A5" i="33"/>
  <c r="A3" i="33"/>
  <c r="A2" i="33"/>
  <c r="A1" i="33"/>
  <c r="A9" i="34"/>
  <c r="A8" i="34"/>
  <c r="A9" i="41"/>
  <c r="A8" i="41"/>
  <c r="A3" i="41"/>
  <c r="A2" i="41"/>
  <c r="A1" i="41"/>
  <c r="A3" i="34"/>
  <c r="A2" i="34"/>
  <c r="A1" i="34"/>
  <c r="R6" i="41"/>
  <c r="R5" i="41"/>
  <c r="R4" i="41"/>
  <c r="U6" i="34"/>
  <c r="U5" i="34"/>
  <c r="U4" i="34"/>
  <c r="B15" i="44"/>
  <c r="M15" i="34" l="1"/>
  <c r="D15" i="34"/>
  <c r="K15" i="34" l="1"/>
  <c r="P15" i="34"/>
  <c r="E15" i="34"/>
  <c r="F18" i="34"/>
  <c r="V15" i="41"/>
  <c r="G41" i="43" l="1"/>
  <c r="C41" i="43"/>
  <c r="B41" i="43" l="1"/>
  <c r="B34" i="43"/>
  <c r="B29" i="43"/>
  <c r="B24" i="43"/>
  <c r="B19" i="43"/>
  <c r="B14" i="43"/>
  <c r="F92" i="42" l="1"/>
  <c r="F93" i="42" s="1"/>
  <c r="F86" i="42"/>
  <c r="F77" i="42"/>
  <c r="F76" i="42"/>
  <c r="F75" i="42"/>
  <c r="F55" i="42"/>
  <c r="F54" i="42"/>
  <c r="F36" i="42"/>
  <c r="F37" i="42"/>
  <c r="F38" i="42"/>
  <c r="F39" i="42"/>
  <c r="F40" i="42"/>
  <c r="F41" i="42"/>
  <c r="F42" i="42"/>
  <c r="F43" i="42"/>
  <c r="F44" i="42"/>
  <c r="F45" i="42"/>
  <c r="F46" i="42"/>
  <c r="F47" i="42"/>
  <c r="F87" i="42"/>
  <c r="F88" i="42"/>
  <c r="F79" i="42"/>
  <c r="F78" i="42"/>
  <c r="F67" i="42"/>
  <c r="F68" i="42"/>
  <c r="F69" i="42"/>
  <c r="F56" i="42"/>
  <c r="F57" i="42"/>
  <c r="F48" i="42"/>
  <c r="F49" i="42"/>
  <c r="N15" i="34" l="1"/>
  <c r="N18" i="34"/>
  <c r="F66" i="42"/>
  <c r="F53" i="42"/>
  <c r="F85" i="42"/>
  <c r="F84" i="42"/>
  <c r="F83" i="42"/>
  <c r="F74" i="42"/>
  <c r="F73" i="42"/>
  <c r="F62" i="42"/>
  <c r="F61" i="42"/>
  <c r="F65" i="42"/>
  <c r="F64" i="42"/>
  <c r="F63" i="42"/>
  <c r="F35" i="42"/>
  <c r="F34" i="42"/>
  <c r="F33" i="42"/>
  <c r="F32" i="42"/>
  <c r="F31" i="42"/>
  <c r="F30" i="42"/>
  <c r="F29" i="42"/>
  <c r="F28" i="42"/>
  <c r="F27" i="42"/>
  <c r="F26" i="42"/>
  <c r="F25" i="42"/>
  <c r="F24" i="42"/>
  <c r="F23" i="42"/>
  <c r="F22" i="42"/>
  <c r="F21" i="42"/>
  <c r="F20" i="42"/>
  <c r="F19" i="42"/>
  <c r="F18" i="42"/>
  <c r="F17" i="42"/>
  <c r="F16" i="42"/>
  <c r="F15" i="42"/>
  <c r="F14" i="42"/>
  <c r="F89" i="42" l="1"/>
  <c r="F80" i="42"/>
  <c r="F70" i="42"/>
  <c r="F50" i="42"/>
  <c r="F58" i="42"/>
  <c r="G14" i="41"/>
  <c r="G13" i="41"/>
  <c r="R15" i="34" l="1"/>
  <c r="R18" i="34"/>
  <c r="Q15" i="34"/>
  <c r="Q18" i="34"/>
  <c r="S18" i="34" l="1"/>
  <c r="G15" i="34" l="1"/>
  <c r="I15" i="34"/>
  <c r="C34" i="43" l="1"/>
  <c r="D34" i="43" s="1"/>
  <c r="C29" i="43"/>
  <c r="D29" i="43" s="1"/>
  <c r="C19" i="43"/>
  <c r="D19" i="43" s="1"/>
  <c r="C24" i="43"/>
  <c r="D24" i="43" s="1"/>
  <c r="L15" i="34" l="1"/>
  <c r="S15" i="34" l="1"/>
  <c r="B18" i="33" l="1"/>
  <c r="H40" i="43" l="1"/>
  <c r="H41" i="43" s="1"/>
  <c r="I41" i="43" s="1"/>
  <c r="H33" i="43"/>
  <c r="D40" i="43"/>
  <c r="D41" i="43" s="1"/>
  <c r="E41" i="43" s="1"/>
  <c r="H18" i="43"/>
  <c r="H28" i="43"/>
  <c r="H23" i="43"/>
  <c r="F24" i="43" l="1"/>
  <c r="G24" i="43" s="1"/>
  <c r="H24" i="43" s="1"/>
  <c r="I24" i="43" s="1"/>
  <c r="F19" i="43"/>
  <c r="G19" i="43" s="1"/>
  <c r="H19" i="43" s="1"/>
  <c r="I19" i="43" s="1"/>
  <c r="F34" i="43"/>
  <c r="G34" i="43" s="1"/>
  <c r="H34" i="43" s="1"/>
  <c r="I34" i="43" s="1"/>
  <c r="F29" i="43"/>
  <c r="G29" i="43" s="1"/>
  <c r="H29" i="43" s="1"/>
  <c r="I29" i="43" s="1"/>
  <c r="F15" i="34" l="1"/>
  <c r="T14" i="34"/>
  <c r="T18" i="34" s="1"/>
  <c r="U18" i="34" l="1"/>
  <c r="C16" i="44" s="1"/>
  <c r="E16" i="44" s="1"/>
  <c r="G16" i="44" s="1"/>
  <c r="T15" i="34"/>
  <c r="U15" i="34" s="1"/>
  <c r="B117" i="30"/>
  <c r="B116" i="30"/>
  <c r="B115" i="30"/>
  <c r="B114" i="30"/>
  <c r="B113" i="30"/>
  <c r="B106" i="30"/>
  <c r="B101" i="30"/>
  <c r="B100" i="30"/>
  <c r="B99" i="30"/>
  <c r="B98" i="30"/>
  <c r="B72" i="30"/>
  <c r="B60" i="30"/>
  <c r="B57" i="30"/>
  <c r="B59" i="30" s="1"/>
  <c r="B54" i="30"/>
  <c r="B47" i="30"/>
  <c r="B39" i="30"/>
  <c r="B38" i="30"/>
  <c r="B32" i="30"/>
  <c r="B31" i="30"/>
  <c r="B30" i="30"/>
  <c r="B29" i="30"/>
  <c r="B28" i="30"/>
  <c r="B27" i="30"/>
  <c r="B26" i="30"/>
  <c r="B25" i="30"/>
  <c r="B24" i="30"/>
  <c r="B4" i="30"/>
  <c r="B117" i="29"/>
  <c r="B116" i="29"/>
  <c r="B115" i="29"/>
  <c r="B114" i="29"/>
  <c r="B113" i="29"/>
  <c r="B106" i="29"/>
  <c r="B101" i="29"/>
  <c r="B100" i="29"/>
  <c r="B99" i="29"/>
  <c r="B98" i="29"/>
  <c r="B72" i="29"/>
  <c r="B60" i="29"/>
  <c r="B57" i="29"/>
  <c r="B59" i="29" s="1"/>
  <c r="B54" i="29"/>
  <c r="B47" i="29"/>
  <c r="B39" i="29"/>
  <c r="B38" i="29"/>
  <c r="B32" i="29"/>
  <c r="B31" i="29"/>
  <c r="B30" i="29"/>
  <c r="B29" i="29"/>
  <c r="B28" i="29"/>
  <c r="B27" i="29"/>
  <c r="B26" i="29"/>
  <c r="B25" i="29"/>
  <c r="B24" i="29"/>
  <c r="B10" i="29"/>
  <c r="A8" i="29"/>
  <c r="B4" i="29"/>
  <c r="B118" i="30"/>
  <c r="B10" i="24"/>
  <c r="A8" i="24"/>
  <c r="B4" i="24"/>
  <c r="B4" i="23"/>
  <c r="C15" i="44" l="1"/>
  <c r="E15" i="44" s="1"/>
  <c r="E17" i="44" s="1"/>
  <c r="J14" i="41"/>
  <c r="B40" i="30"/>
  <c r="B40" i="29"/>
  <c r="D15" i="30"/>
  <c r="D15" i="29"/>
  <c r="B55" i="29"/>
  <c r="B56" i="29"/>
  <c r="B33" i="29"/>
  <c r="B33" i="30"/>
  <c r="B73" i="30" s="1"/>
  <c r="B74" i="30" s="1"/>
  <c r="B84" i="30" s="1"/>
  <c r="B55" i="30"/>
  <c r="B56" i="30"/>
  <c r="B102" i="30"/>
  <c r="B102" i="29"/>
  <c r="B118" i="29"/>
  <c r="G15" i="44" l="1"/>
  <c r="L14" i="41"/>
  <c r="C21" i="44"/>
  <c r="J13" i="41"/>
  <c r="C20" i="44" s="1"/>
  <c r="N14" i="41"/>
  <c r="B41" i="29"/>
  <c r="B42" i="29" s="1"/>
  <c r="B81" i="29" s="1"/>
  <c r="B73" i="29"/>
  <c r="B74" i="29" s="1"/>
  <c r="B84" i="29" s="1"/>
  <c r="B80" i="29"/>
  <c r="B58" i="29"/>
  <c r="B61" i="29" s="1"/>
  <c r="B83" i="29" s="1"/>
  <c r="B80" i="30"/>
  <c r="B58" i="30"/>
  <c r="B61" i="30" s="1"/>
  <c r="B83" i="30" s="1"/>
  <c r="B41" i="30"/>
  <c r="B42" i="30" s="1"/>
  <c r="B81" i="30" s="1"/>
  <c r="B48" i="30"/>
  <c r="B49" i="30" s="1"/>
  <c r="B82" i="30" s="1"/>
  <c r="B48" i="29"/>
  <c r="B49" i="29" s="1"/>
  <c r="B82" i="29" s="1"/>
  <c r="D16" i="29"/>
  <c r="D17" i="29" s="1"/>
  <c r="D16" i="30"/>
  <c r="G17" i="44" l="1"/>
  <c r="G20" i="44"/>
  <c r="E20" i="44"/>
  <c r="G21" i="44"/>
  <c r="E21" i="44"/>
  <c r="L13" i="41"/>
  <c r="L15" i="41" s="1"/>
  <c r="N13" i="41"/>
  <c r="N15" i="41" s="1"/>
  <c r="B85" i="29"/>
  <c r="D71" i="29"/>
  <c r="C71" i="29" s="1"/>
  <c r="D69" i="29"/>
  <c r="C69" i="29" s="1"/>
  <c r="D67" i="29"/>
  <c r="C67" i="29" s="1"/>
  <c r="D57" i="29"/>
  <c r="D29" i="29"/>
  <c r="C29" i="29" s="1"/>
  <c r="D25" i="29"/>
  <c r="C25" i="29" s="1"/>
  <c r="D58" i="29"/>
  <c r="C58" i="29" s="1"/>
  <c r="D54" i="29"/>
  <c r="D38" i="29"/>
  <c r="D30" i="29"/>
  <c r="C30" i="29" s="1"/>
  <c r="D26" i="29"/>
  <c r="C26" i="29" s="1"/>
  <c r="D73" i="29"/>
  <c r="C73" i="29" s="1"/>
  <c r="D70" i="29"/>
  <c r="C70" i="29" s="1"/>
  <c r="D68" i="29"/>
  <c r="C68" i="29" s="1"/>
  <c r="D66" i="29"/>
  <c r="D55" i="29"/>
  <c r="C55" i="29" s="1"/>
  <c r="D47" i="29"/>
  <c r="D39" i="29"/>
  <c r="C39" i="29" s="1"/>
  <c r="D31" i="29"/>
  <c r="C31" i="29" s="1"/>
  <c r="D27" i="29"/>
  <c r="C27" i="29" s="1"/>
  <c r="D60" i="29"/>
  <c r="C60" i="29" s="1"/>
  <c r="D32" i="29"/>
  <c r="C32" i="29" s="1"/>
  <c r="D24" i="29"/>
  <c r="D28" i="29"/>
  <c r="C28" i="29" s="1"/>
  <c r="C15" i="29"/>
  <c r="D17" i="30"/>
  <c r="C16" i="30" s="1"/>
  <c r="C16" i="29"/>
  <c r="B85" i="30"/>
  <c r="F23" i="44" l="1"/>
  <c r="C54" i="29"/>
  <c r="D56" i="29"/>
  <c r="C56" i="29" s="1"/>
  <c r="C57" i="29"/>
  <c r="D59" i="29"/>
  <c r="C59" i="29" s="1"/>
  <c r="D33" i="29"/>
  <c r="D80" i="29" s="1"/>
  <c r="C24" i="29"/>
  <c r="C33" i="29" s="1"/>
  <c r="D72" i="29"/>
  <c r="D74" i="29" s="1"/>
  <c r="D84" i="29" s="1"/>
  <c r="C84" i="29" s="1"/>
  <c r="C66" i="29"/>
  <c r="C72" i="29" s="1"/>
  <c r="C74" i="29" s="1"/>
  <c r="D71" i="30"/>
  <c r="C71" i="30" s="1"/>
  <c r="D69" i="30"/>
  <c r="C69" i="30" s="1"/>
  <c r="D67" i="30"/>
  <c r="C67" i="30" s="1"/>
  <c r="D57" i="30"/>
  <c r="D29" i="30"/>
  <c r="C29" i="30" s="1"/>
  <c r="D25" i="30"/>
  <c r="C25" i="30" s="1"/>
  <c r="D58" i="30"/>
  <c r="C58" i="30" s="1"/>
  <c r="D54" i="30"/>
  <c r="D38" i="30"/>
  <c r="D30" i="30"/>
  <c r="C30" i="30" s="1"/>
  <c r="D26" i="30"/>
  <c r="C26" i="30" s="1"/>
  <c r="D73" i="30"/>
  <c r="C73" i="30" s="1"/>
  <c r="D70" i="30"/>
  <c r="C70" i="30" s="1"/>
  <c r="D68" i="30"/>
  <c r="C68" i="30" s="1"/>
  <c r="D66" i="30"/>
  <c r="D55" i="30"/>
  <c r="C55" i="30" s="1"/>
  <c r="D47" i="30"/>
  <c r="D39" i="30"/>
  <c r="C39" i="30" s="1"/>
  <c r="D31" i="30"/>
  <c r="C31" i="30" s="1"/>
  <c r="D27" i="30"/>
  <c r="C27" i="30" s="1"/>
  <c r="D60" i="30"/>
  <c r="C60" i="30" s="1"/>
  <c r="D32" i="30"/>
  <c r="C32" i="30" s="1"/>
  <c r="D24" i="30"/>
  <c r="D28" i="30"/>
  <c r="C28" i="30" s="1"/>
  <c r="C15" i="30"/>
  <c r="D48" i="29"/>
  <c r="C48" i="29" s="1"/>
  <c r="C47" i="29"/>
  <c r="C38" i="29"/>
  <c r="C40" i="29" s="1"/>
  <c r="D40" i="29"/>
  <c r="C49" i="29" l="1"/>
  <c r="D49" i="29"/>
  <c r="D82" i="29" s="1"/>
  <c r="C82" i="29" s="1"/>
  <c r="C61" i="29"/>
  <c r="D48" i="30"/>
  <c r="C48" i="30" s="1"/>
  <c r="C47" i="30"/>
  <c r="C38" i="30"/>
  <c r="C40" i="30" s="1"/>
  <c r="D40" i="30"/>
  <c r="D61" i="29"/>
  <c r="D83" i="29" s="1"/>
  <c r="C83" i="29" s="1"/>
  <c r="D41" i="29"/>
  <c r="C41" i="29" s="1"/>
  <c r="C42" i="29" s="1"/>
  <c r="D33" i="30"/>
  <c r="D80" i="30" s="1"/>
  <c r="C24" i="30"/>
  <c r="C33" i="30" s="1"/>
  <c r="D72" i="30"/>
  <c r="D74" i="30" s="1"/>
  <c r="D84" i="30" s="1"/>
  <c r="C84" i="30" s="1"/>
  <c r="C66" i="30"/>
  <c r="C72" i="30" s="1"/>
  <c r="C74" i="30" s="1"/>
  <c r="C54" i="30"/>
  <c r="D56" i="30"/>
  <c r="C56" i="30" s="1"/>
  <c r="C57" i="30"/>
  <c r="D59" i="30"/>
  <c r="C59" i="30" s="1"/>
  <c r="C80" i="29"/>
  <c r="C61" i="30" l="1"/>
  <c r="D42" i="29"/>
  <c r="D81" i="29" s="1"/>
  <c r="C80" i="30"/>
  <c r="D41" i="30"/>
  <c r="C41" i="30" s="1"/>
  <c r="C42" i="30" s="1"/>
  <c r="D49" i="30"/>
  <c r="D82" i="30" s="1"/>
  <c r="C82" i="30" s="1"/>
  <c r="D61" i="30"/>
  <c r="D83" i="30" s="1"/>
  <c r="C83" i="30" s="1"/>
  <c r="C49" i="30"/>
  <c r="D42" i="30" l="1"/>
  <c r="D81" i="30" s="1"/>
  <c r="C81" i="30" s="1"/>
  <c r="C85" i="30" s="1"/>
  <c r="C81" i="29"/>
  <c r="C85" i="29" s="1"/>
  <c r="D85" i="29"/>
  <c r="D88" i="29" s="1"/>
  <c r="D85" i="30" l="1"/>
  <c r="D88" i="30" s="1"/>
  <c r="D99" i="30" s="1"/>
  <c r="D100" i="29"/>
  <c r="D101" i="29"/>
  <c r="D98" i="29"/>
  <c r="D99" i="29"/>
  <c r="D101" i="30" l="1"/>
  <c r="D100" i="30"/>
  <c r="D98" i="30"/>
  <c r="D102" i="29"/>
  <c r="D106" i="29" s="1"/>
  <c r="D107" i="29" s="1"/>
  <c r="D102" i="30" l="1"/>
  <c r="D106" i="30" s="1"/>
  <c r="D109" i="29"/>
  <c r="D107" i="30" l="1"/>
  <c r="B119" i="29"/>
  <c r="D114" i="29" l="1"/>
  <c r="D115" i="29"/>
  <c r="D116" i="29"/>
  <c r="D113" i="29"/>
  <c r="D117" i="29"/>
  <c r="D109" i="30"/>
  <c r="D118" i="29" l="1"/>
  <c r="B119" i="30"/>
  <c r="D114" i="30" l="1"/>
  <c r="D115" i="30"/>
  <c r="D116" i="30"/>
  <c r="D117" i="30"/>
  <c r="D113" i="30"/>
  <c r="D121" i="29"/>
  <c r="D123" i="29"/>
  <c r="D125" i="29" s="1"/>
  <c r="C121" i="29" l="1"/>
  <c r="D118" i="30"/>
  <c r="C88" i="29"/>
  <c r="C100" i="29"/>
  <c r="C99" i="29"/>
  <c r="C101" i="29"/>
  <c r="C98" i="29"/>
  <c r="C102" i="29"/>
  <c r="C106" i="29"/>
  <c r="C107" i="29"/>
  <c r="C114" i="29"/>
  <c r="C113" i="29"/>
  <c r="C117" i="29"/>
  <c r="C116" i="29"/>
  <c r="C115" i="29"/>
  <c r="C118" i="29" l="1"/>
  <c r="D121" i="30"/>
  <c r="D123" i="30"/>
  <c r="D125" i="30" s="1"/>
  <c r="C121" i="30" l="1"/>
  <c r="C88" i="30"/>
  <c r="C100" i="30"/>
  <c r="C98" i="30"/>
  <c r="C101" i="30"/>
  <c r="C99" i="30"/>
  <c r="C102" i="30"/>
  <c r="C106" i="30"/>
  <c r="C107" i="30"/>
  <c r="C115" i="30"/>
  <c r="C117" i="30"/>
  <c r="C116" i="30"/>
  <c r="C113" i="30"/>
  <c r="C114" i="30"/>
  <c r="C118" i="30" l="1"/>
  <c r="B117" i="23"/>
  <c r="B116" i="23"/>
  <c r="B115" i="23"/>
  <c r="B114" i="23"/>
  <c r="B113" i="23"/>
  <c r="B106" i="23"/>
  <c r="B101" i="23"/>
  <c r="B100" i="23"/>
  <c r="B99" i="23"/>
  <c r="B98" i="23"/>
  <c r="B72" i="23"/>
  <c r="B60" i="23"/>
  <c r="B57" i="23"/>
  <c r="B59" i="23" s="1"/>
  <c r="B54" i="23"/>
  <c r="B47" i="23"/>
  <c r="B39" i="23"/>
  <c r="B38" i="23"/>
  <c r="B32" i="23"/>
  <c r="B31" i="23"/>
  <c r="B30" i="23"/>
  <c r="B29" i="23"/>
  <c r="B28" i="23"/>
  <c r="B27" i="23"/>
  <c r="B26" i="23"/>
  <c r="B25" i="23"/>
  <c r="B24" i="23"/>
  <c r="B117" i="24"/>
  <c r="B116" i="24"/>
  <c r="B115" i="24"/>
  <c r="B114" i="24"/>
  <c r="B113" i="24"/>
  <c r="B106" i="24"/>
  <c r="B101" i="24"/>
  <c r="B100" i="24"/>
  <c r="B99" i="24"/>
  <c r="B98" i="24"/>
  <c r="B60" i="24"/>
  <c r="B57" i="24"/>
  <c r="B59" i="24" s="1"/>
  <c r="B54" i="24"/>
  <c r="B56" i="24" s="1"/>
  <c r="B47" i="24"/>
  <c r="B39" i="24"/>
  <c r="B38" i="24"/>
  <c r="B32" i="24"/>
  <c r="B31" i="24"/>
  <c r="B30" i="24"/>
  <c r="B29" i="24"/>
  <c r="B28" i="24"/>
  <c r="B27" i="24"/>
  <c r="B26" i="24"/>
  <c r="B25" i="24"/>
  <c r="B24" i="24"/>
  <c r="B72" i="24"/>
  <c r="B118" i="23"/>
  <c r="B55" i="23" l="1"/>
  <c r="B118" i="24"/>
  <c r="D15" i="23"/>
  <c r="D16" i="23" s="1"/>
  <c r="D17" i="23" s="1"/>
  <c r="B33" i="23"/>
  <c r="B80" i="23" s="1"/>
  <c r="B102" i="23"/>
  <c r="B40" i="24"/>
  <c r="B33" i="24"/>
  <c r="B58" i="24" s="1"/>
  <c r="B55" i="24"/>
  <c r="B40" i="23"/>
  <c r="D15" i="24"/>
  <c r="D16" i="24" s="1"/>
  <c r="B102" i="24"/>
  <c r="B56" i="23"/>
  <c r="B41" i="23" l="1"/>
  <c r="B42" i="23" s="1"/>
  <c r="B81" i="23" s="1"/>
  <c r="B58" i="23"/>
  <c r="D58" i="23" s="1"/>
  <c r="C58" i="23" s="1"/>
  <c r="B61" i="24"/>
  <c r="B83" i="24" s="1"/>
  <c r="B80" i="24"/>
  <c r="B41" i="24"/>
  <c r="B42" i="24" s="1"/>
  <c r="B81" i="24" s="1"/>
  <c r="B48" i="23"/>
  <c r="B49" i="23" s="1"/>
  <c r="B82" i="23" s="1"/>
  <c r="B73" i="23"/>
  <c r="B74" i="23" s="1"/>
  <c r="B84" i="23" s="1"/>
  <c r="B61" i="23"/>
  <c r="B83" i="23" s="1"/>
  <c r="B73" i="24"/>
  <c r="B74" i="24" s="1"/>
  <c r="B84" i="24" s="1"/>
  <c r="B48" i="24"/>
  <c r="B49" i="24" s="1"/>
  <c r="B82" i="24" s="1"/>
  <c r="D28" i="23"/>
  <c r="C28" i="23" s="1"/>
  <c r="D60" i="23"/>
  <c r="C60" i="23" s="1"/>
  <c r="D67" i="23"/>
  <c r="C67" i="23" s="1"/>
  <c r="D24" i="23"/>
  <c r="D29" i="23"/>
  <c r="C29" i="23" s="1"/>
  <c r="D32" i="23"/>
  <c r="C32" i="23" s="1"/>
  <c r="D55" i="23"/>
  <c r="C55" i="23" s="1"/>
  <c r="D27" i="23"/>
  <c r="C27" i="23" s="1"/>
  <c r="D38" i="23"/>
  <c r="D30" i="23"/>
  <c r="C30" i="23" s="1"/>
  <c r="D25" i="23"/>
  <c r="C25" i="23" s="1"/>
  <c r="D68" i="23"/>
  <c r="C68" i="23" s="1"/>
  <c r="D39" i="23"/>
  <c r="C39" i="23" s="1"/>
  <c r="D47" i="23"/>
  <c r="D66" i="23"/>
  <c r="D57" i="23"/>
  <c r="D26" i="23"/>
  <c r="C26" i="23" s="1"/>
  <c r="D69" i="23"/>
  <c r="C69" i="23" s="1"/>
  <c r="D54" i="23"/>
  <c r="D31" i="23"/>
  <c r="C31" i="23" s="1"/>
  <c r="D70" i="23"/>
  <c r="C70" i="23" s="1"/>
  <c r="D71" i="23"/>
  <c r="C71" i="23" s="1"/>
  <c r="C16" i="23"/>
  <c r="C15" i="23"/>
  <c r="D17" i="24"/>
  <c r="D73" i="23" l="1"/>
  <c r="C73" i="23" s="1"/>
  <c r="B85" i="24"/>
  <c r="B85" i="23"/>
  <c r="C54" i="23"/>
  <c r="D56" i="23"/>
  <c r="C56" i="23" s="1"/>
  <c r="C66" i="23"/>
  <c r="C72" i="23" s="1"/>
  <c r="D72" i="23"/>
  <c r="C24" i="23"/>
  <c r="C33" i="23" s="1"/>
  <c r="D33" i="23"/>
  <c r="D80" i="23" s="1"/>
  <c r="D25" i="24"/>
  <c r="C25" i="24" s="1"/>
  <c r="D29" i="24"/>
  <c r="C29" i="24" s="1"/>
  <c r="D57" i="24"/>
  <c r="D69" i="24"/>
  <c r="C69" i="24" s="1"/>
  <c r="D30" i="24"/>
  <c r="C30" i="24" s="1"/>
  <c r="D55" i="24"/>
  <c r="C55" i="24" s="1"/>
  <c r="D26" i="24"/>
  <c r="C26" i="24" s="1"/>
  <c r="D27" i="24"/>
  <c r="C27" i="24" s="1"/>
  <c r="D28" i="24"/>
  <c r="C28" i="24" s="1"/>
  <c r="D32" i="24"/>
  <c r="C32" i="24" s="1"/>
  <c r="D70" i="24"/>
  <c r="C70" i="24" s="1"/>
  <c r="D73" i="24"/>
  <c r="C73" i="24" s="1"/>
  <c r="D68" i="24"/>
  <c r="C68" i="24" s="1"/>
  <c r="D24" i="24"/>
  <c r="D60" i="24"/>
  <c r="C60" i="24" s="1"/>
  <c r="D54" i="24"/>
  <c r="D66" i="24"/>
  <c r="D71" i="24"/>
  <c r="C71" i="24" s="1"/>
  <c r="D31" i="24"/>
  <c r="C31" i="24" s="1"/>
  <c r="D58" i="24"/>
  <c r="C58" i="24" s="1"/>
  <c r="D47" i="24"/>
  <c r="D39" i="24"/>
  <c r="C39" i="24" s="1"/>
  <c r="D38" i="24"/>
  <c r="D67" i="24"/>
  <c r="C67" i="24" s="1"/>
  <c r="C15" i="24"/>
  <c r="C57" i="23"/>
  <c r="D59" i="23"/>
  <c r="C59" i="23" s="1"/>
  <c r="C38" i="23"/>
  <c r="C40" i="23" s="1"/>
  <c r="D40" i="23"/>
  <c r="C16" i="24"/>
  <c r="D48" i="23"/>
  <c r="C48" i="23" s="1"/>
  <c r="C47" i="23"/>
  <c r="D74" i="23" l="1"/>
  <c r="D84" i="23" s="1"/>
  <c r="C84" i="23" s="1"/>
  <c r="C74" i="23"/>
  <c r="D49" i="23"/>
  <c r="D82" i="23" s="1"/>
  <c r="C82" i="23" s="1"/>
  <c r="C49" i="23"/>
  <c r="D41" i="23"/>
  <c r="C41" i="23" s="1"/>
  <c r="C42" i="23" s="1"/>
  <c r="D48" i="24"/>
  <c r="C48" i="24" s="1"/>
  <c r="C47" i="24"/>
  <c r="C80" i="23"/>
  <c r="D33" i="24"/>
  <c r="D80" i="24" s="1"/>
  <c r="C24" i="24"/>
  <c r="C33" i="24" s="1"/>
  <c r="D59" i="24"/>
  <c r="C59" i="24" s="1"/>
  <c r="C57" i="24"/>
  <c r="D61" i="23"/>
  <c r="D83" i="23" s="1"/>
  <c r="C83" i="23" s="1"/>
  <c r="C54" i="24"/>
  <c r="D56" i="24"/>
  <c r="C56" i="24" s="1"/>
  <c r="C66" i="24"/>
  <c r="C72" i="24" s="1"/>
  <c r="C74" i="24" s="1"/>
  <c r="D72" i="24"/>
  <c r="D74" i="24" s="1"/>
  <c r="D84" i="24" s="1"/>
  <c r="C84" i="24" s="1"/>
  <c r="D40" i="24"/>
  <c r="C38" i="24"/>
  <c r="C40" i="24" s="1"/>
  <c r="C61" i="23"/>
  <c r="D42" i="23" l="1"/>
  <c r="D81" i="23" s="1"/>
  <c r="C81" i="23" s="1"/>
  <c r="C85" i="23" s="1"/>
  <c r="D49" i="24"/>
  <c r="D82" i="24" s="1"/>
  <c r="C82" i="24" s="1"/>
  <c r="C49" i="24"/>
  <c r="C80" i="24"/>
  <c r="D61" i="24"/>
  <c r="D83" i="24" s="1"/>
  <c r="C83" i="24" s="1"/>
  <c r="D41" i="24"/>
  <c r="C41" i="24" s="1"/>
  <c r="C42" i="24" s="1"/>
  <c r="C61" i="24"/>
  <c r="D85" i="23" l="1"/>
  <c r="D88" i="23" s="1"/>
  <c r="D100" i="23" s="1"/>
  <c r="D42" i="24"/>
  <c r="D81" i="24" s="1"/>
  <c r="C81" i="24" s="1"/>
  <c r="C85" i="24" s="1"/>
  <c r="D101" i="23" l="1"/>
  <c r="D98" i="23"/>
  <c r="D99" i="23"/>
  <c r="D85" i="24"/>
  <c r="D88" i="24" s="1"/>
  <c r="D101" i="24" s="1"/>
  <c r="D102" i="23" l="1"/>
  <c r="D106" i="23" s="1"/>
  <c r="D99" i="24"/>
  <c r="D98" i="24"/>
  <c r="D100" i="24"/>
  <c r="D102" i="24" l="1"/>
  <c r="D106" i="24" s="1"/>
  <c r="D107" i="23"/>
  <c r="D109" i="23" l="1"/>
  <c r="D107" i="24"/>
  <c r="B119" i="23" l="1"/>
  <c r="D109" i="24"/>
  <c r="D116" i="23" l="1"/>
  <c r="D113" i="23"/>
  <c r="D117" i="23"/>
  <c r="D114" i="23"/>
  <c r="D115" i="23"/>
  <c r="B119" i="24"/>
  <c r="D115" i="24" l="1"/>
  <c r="D116" i="24"/>
  <c r="D117" i="24"/>
  <c r="D113" i="24"/>
  <c r="D114" i="24"/>
  <c r="D118" i="23"/>
  <c r="D121" i="23" l="1"/>
  <c r="D123" i="23"/>
  <c r="D118" i="24"/>
  <c r="D125" i="23" l="1"/>
  <c r="C121" i="23"/>
  <c r="D121" i="24"/>
  <c r="D123" i="24"/>
  <c r="C88" i="23"/>
  <c r="C98" i="23"/>
  <c r="C99" i="23"/>
  <c r="C100" i="23"/>
  <c r="C101" i="23"/>
  <c r="C102" i="23"/>
  <c r="C106" i="23"/>
  <c r="C107" i="23"/>
  <c r="C115" i="23"/>
  <c r="C117" i="23"/>
  <c r="C116" i="23"/>
  <c r="C114" i="23"/>
  <c r="C113" i="23"/>
  <c r="D125" i="24" l="1"/>
  <c r="C88" i="24"/>
  <c r="C99" i="24"/>
  <c r="C101" i="24"/>
  <c r="C98" i="24"/>
  <c r="C100" i="24"/>
  <c r="C102" i="24"/>
  <c r="C106" i="24"/>
  <c r="C107" i="24"/>
  <c r="C117" i="24"/>
  <c r="C115" i="24"/>
  <c r="C114" i="24"/>
  <c r="C116" i="24"/>
  <c r="C113" i="24"/>
  <c r="C118" i="23"/>
  <c r="C121" i="24"/>
  <c r="C118" i="24" l="1"/>
</calcChain>
</file>

<file path=xl/comments1.xml><?xml version="1.0" encoding="utf-8"?>
<comments xmlns="http://schemas.openxmlformats.org/spreadsheetml/2006/main">
  <authors>
    <author>Ana Maria</author>
  </authors>
  <commentList>
    <comment ref="C18" authorId="0" shapeId="0">
      <text>
        <r>
          <rPr>
            <b/>
            <sz val="9"/>
            <color indexed="81"/>
            <rFont val="Segoe UI"/>
            <family val="2"/>
          </rPr>
          <t>Memória de Cálculo:</t>
        </r>
        <r>
          <rPr>
            <sz val="9"/>
            <color indexed="81"/>
            <rFont val="Segoe UI"/>
            <family val="2"/>
          </rPr>
          <t xml:space="preserve">
* Memória de Cálculo do Salário Base do Eletricista SDF (8 Hrs) = 89,82 Hrs
- 76 Hrs no mês com o DSR ↔ [ 8 (Hrs Diárias) X 9,5 (Média de SDF no mês) ] = 76 + DSR { [ 76 (Horas Trabalhadas) / 22 (Dias Úteis) ] X 4 (D e F no mês) } = 13,82.</t>
        </r>
      </text>
    </comment>
  </commentList>
</comments>
</file>

<file path=xl/comments2.xml><?xml version="1.0" encoding="utf-8"?>
<comments xmlns="http://schemas.openxmlformats.org/spreadsheetml/2006/main">
  <authors>
    <author>Ana Maria</author>
  </authors>
  <commentList>
    <comment ref="E17" authorId="0" shapeId="0">
      <text>
        <r>
          <rPr>
            <b/>
            <sz val="9"/>
            <color indexed="81"/>
            <rFont val="Segoe UI"/>
            <family val="2"/>
          </rPr>
          <t>Ana Maria:</t>
        </r>
        <r>
          <rPr>
            <sz val="9"/>
            <color indexed="81"/>
            <rFont val="Segoe UI"/>
            <family val="2"/>
          </rPr>
          <t xml:space="preserve">
Não inside sobre a periculosidade.</t>
        </r>
      </text>
    </comment>
  </commentList>
</comments>
</file>

<file path=xl/sharedStrings.xml><?xml version="1.0" encoding="utf-8"?>
<sst xmlns="http://schemas.openxmlformats.org/spreadsheetml/2006/main" count="1141" uniqueCount="441">
  <si>
    <t>VALOR</t>
  </si>
  <si>
    <t>TOTAL DA REMUNERAÇÃO</t>
  </si>
  <si>
    <t>INSS</t>
  </si>
  <si>
    <t>INCRA</t>
  </si>
  <si>
    <t>SENAI/SENAC</t>
  </si>
  <si>
    <t>Salário Educação</t>
  </si>
  <si>
    <t>FGTS</t>
  </si>
  <si>
    <t>SEBRAE</t>
  </si>
  <si>
    <t>ISS</t>
  </si>
  <si>
    <t xml:space="preserve">PIS </t>
  </si>
  <si>
    <t xml:space="preserve">       - (especificar)</t>
  </si>
  <si>
    <t>TOTAL:</t>
  </si>
  <si>
    <t xml:space="preserve">    outros</t>
  </si>
  <si>
    <t>% s/ TOTAL</t>
  </si>
  <si>
    <t>FUNDAMENTO LEGAL/MEMÓRIA DE CÁLCULO</t>
  </si>
  <si>
    <t>EMPRESA:</t>
  </si>
  <si>
    <t>PROCESSO LICITATÓRIO:</t>
  </si>
  <si>
    <t>OBJETO DA LICITAÇÃO:</t>
  </si>
  <si>
    <t>REMUNERAÇÃO</t>
  </si>
  <si>
    <t>% s/REMUN</t>
  </si>
  <si>
    <t>%</t>
  </si>
  <si>
    <t>Base de Cálculo dos Tributos:</t>
  </si>
  <si>
    <t xml:space="preserve"> = SUB TOTAL (mo+ins+lucro+desp adm)</t>
  </si>
  <si>
    <t xml:space="preserve"> = TOTAL DO LUCRO</t>
  </si>
  <si>
    <t>Total da Desp Adm + Lucro + Tributos</t>
  </si>
  <si>
    <t>Total dos Tributos</t>
  </si>
  <si>
    <t>Total do Lucro</t>
  </si>
  <si>
    <t>Total da Planilha</t>
  </si>
  <si>
    <t>SESI/SESC</t>
  </si>
  <si>
    <t>Mão de Obra + Insumos + Lucro + Desp Adm.</t>
  </si>
  <si>
    <t>TAXA GLOBAL DE ADMINISTRAÇÃO</t>
  </si>
  <si>
    <t xml:space="preserve">  Lucro:</t>
  </si>
  <si>
    <r>
      <t xml:space="preserve">A constituição Federal no Art.  7º inciso XIII, prevê o décimo terceiro salário com base na remuneração integral. Portanto, cada trabalhador faz jus a um salário por ano a esse título. Tem-se: </t>
    </r>
    <r>
      <rPr>
        <b/>
        <sz val="8"/>
        <rFont val="Arial"/>
        <family val="2"/>
      </rPr>
      <t>1/12 x 100 = 8,33%.</t>
    </r>
  </si>
  <si>
    <t>COFINS</t>
  </si>
  <si>
    <t xml:space="preserve">  - Outro (Especificar)</t>
  </si>
  <si>
    <t>Lei nº 10833</t>
  </si>
  <si>
    <t>Lei nº 10637</t>
  </si>
  <si>
    <t xml:space="preserve"> =  TOTAL DOS TRIBUTOS</t>
  </si>
  <si>
    <t>OBSERVAÇÕES</t>
  </si>
  <si>
    <t>R.A.T.</t>
  </si>
  <si>
    <t xml:space="preserve"> </t>
  </si>
  <si>
    <t xml:space="preserve">(Total Hora Extra / 25) * 5 </t>
  </si>
  <si>
    <t>outros</t>
  </si>
  <si>
    <t>Valor da Hora Extra 100%</t>
  </si>
  <si>
    <t>HORAS</t>
  </si>
  <si>
    <t>CARGA HORARIA MENSAL:</t>
  </si>
  <si>
    <t>DSR (Descanso Semanal Remunerado)</t>
  </si>
  <si>
    <t xml:space="preserve">MÓDULO 1: COMPOSIÇÃO DA REMUNERAÇÃO </t>
  </si>
  <si>
    <t>MÓDULO 2: ENCARGOS SOCIAIS E TRABALHISTAS</t>
  </si>
  <si>
    <t>2.1</t>
  </si>
  <si>
    <t xml:space="preserve"> SUBMÓDULO 2.1: Encargos Previdenciarios e FGTS </t>
  </si>
  <si>
    <t xml:space="preserve"> SUBMÓDULO 2.2: 13º SALÁRIO E ADICIONAL  FÉRIAS </t>
  </si>
  <si>
    <t>4.2</t>
  </si>
  <si>
    <t xml:space="preserve">Subtotal </t>
  </si>
  <si>
    <t>ADICIONAL DE FÉRIAS</t>
  </si>
  <si>
    <t>13º SALARIO</t>
  </si>
  <si>
    <t>TOTAL DO GRUPO 2.1</t>
  </si>
  <si>
    <t>TOTAL DO GRUPO 2.2</t>
  </si>
  <si>
    <t xml:space="preserve">SUBMÓDUILO 2.3:  AFASTAMENTO MATERNIDADE </t>
  </si>
  <si>
    <t>LICENÇA MATERNIDADE</t>
  </si>
  <si>
    <t>TOTAL DO GRUPO 2.3</t>
  </si>
  <si>
    <t xml:space="preserve">SUBMÓDULO 2.4: PROVISÃO PARA RESCISÃO </t>
  </si>
  <si>
    <t>INCID. DO 2.1 SOBRE 13º SAL. E ADIC. DE FÉRIAS</t>
  </si>
  <si>
    <t>2.3</t>
  </si>
  <si>
    <t xml:space="preserve">INCID. DO 2.1 SOBRE LICENÇA MATERNIDADE </t>
  </si>
  <si>
    <t>2.4</t>
  </si>
  <si>
    <t>TOTAL DO GRUPO 2.4</t>
  </si>
  <si>
    <t>AVISO PREVIO INDENIZADO</t>
  </si>
  <si>
    <t xml:space="preserve">MULTA DO FGTS S/ AV PREVIO INDENIZADO </t>
  </si>
  <si>
    <t>AVISO PREVIO TRABALHADO</t>
  </si>
  <si>
    <t>INCID 2.1 S/ AV PREVIO TRABALHADO</t>
  </si>
  <si>
    <t xml:space="preserve">MULTA DO FGTS S/ AV PREVIO TRABALHADO </t>
  </si>
  <si>
    <t xml:space="preserve">SUBMÓDULO 2.5: CUSTO DE REPOSIÇÃO DE PROFISSIONAL AUSENTE </t>
  </si>
  <si>
    <t>2.5</t>
  </si>
  <si>
    <t xml:space="preserve">FERIAS </t>
  </si>
  <si>
    <t>AUSÊNCIA POR DOENÇA</t>
  </si>
  <si>
    <t>LICENÇA PATERNIDADE</t>
  </si>
  <si>
    <t>FALTAS LEGAIS</t>
  </si>
  <si>
    <t>AUSÊNCIA POR ACIDENTE DE TRABALHO</t>
  </si>
  <si>
    <t>Subtotal</t>
  </si>
  <si>
    <t>INCID. 2.1 S/ CUSTO REP PROF AUSENTE</t>
  </si>
  <si>
    <t xml:space="preserve">2.1. ENCARGOS PREVIDENC. e FGTS </t>
  </si>
  <si>
    <t xml:space="preserve">2.2. 13º  SALARIO e ADICIONAL FERIAS </t>
  </si>
  <si>
    <t xml:space="preserve">2.3.AFASTAMENTO MATERNIDADE </t>
  </si>
  <si>
    <t xml:space="preserve">2.4. PROVISÃO P/ RESCISÃO </t>
  </si>
  <si>
    <t>2.5. CUSTO DE REPOS. PROF. AUSENTE</t>
  </si>
  <si>
    <t>RESUMO 2</t>
  </si>
  <si>
    <t xml:space="preserve">QUADRO RESUMO MÓDULO 2: ENCARGOS SOCIAIS E TRABALHISTAS </t>
  </si>
  <si>
    <t xml:space="preserve">MÓDULO 3: BENEFÍCIOS MENSAIS E DIÁRIOS </t>
  </si>
  <si>
    <t>(*) O valor informado deverá ser o custo real do insumo, descontado o valor eventualmente pago pelo empregado.</t>
  </si>
  <si>
    <t>TOTAL ENCARGOS SOCIAIS</t>
  </si>
  <si>
    <t>TOTAL DO GRUPO 2.5</t>
  </si>
  <si>
    <t>VALOR  DA MÃO DE OBRA</t>
  </si>
  <si>
    <t xml:space="preserve"> = Remuneração + Encargos Sociais</t>
  </si>
  <si>
    <t xml:space="preserve">MÓDULO 5: CUSTOS INDIRETOS, TRIBUTOS E LUCRO </t>
  </si>
  <si>
    <t>CUSTOS INDIRETOS</t>
  </si>
  <si>
    <t>Despesas Administrativas</t>
  </si>
  <si>
    <t>% Sobre Custos Diretos</t>
  </si>
  <si>
    <t>Total dos Custos Indiretos</t>
  </si>
  <si>
    <t xml:space="preserve">  = Total dos Custos Indiretos</t>
  </si>
  <si>
    <t>LUCRO</t>
  </si>
  <si>
    <t>TRIBUTOS</t>
  </si>
  <si>
    <t>% Sobre Custos Diretos + Custos Indiretos</t>
  </si>
  <si>
    <t xml:space="preserve"> 2.1 + 2.2 + 2.3 + 2.4 + 2.5</t>
  </si>
  <si>
    <r>
      <t>A Constituição Federal no Art. 7º inciso XVII, dispõe que é direito do trabalhador o "gozo de férias anuais remuneradas com, pelo menos, um terço a mais do que o salário normal". Tem-se:</t>
    </r>
    <r>
      <rPr>
        <b/>
        <sz val="8"/>
        <rFont val="Arial"/>
        <family val="2"/>
      </rPr>
      <t xml:space="preserve"> ((1/3)/12) x 100 = 2,78%</t>
    </r>
  </si>
  <si>
    <r>
      <t xml:space="preserve">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t>
    </r>
    <r>
      <rPr>
        <b/>
        <sz val="8"/>
        <rFont val="Arial"/>
        <family val="2"/>
      </rPr>
      <t>((1/12)x 0,05) x 100 =0,42%</t>
    </r>
    <r>
      <rPr>
        <sz val="8"/>
        <rFont val="Arial"/>
        <family val="2"/>
      </rPr>
      <t>.</t>
    </r>
  </si>
  <si>
    <r>
      <t xml:space="preserve">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t>
    </r>
    <r>
      <rPr>
        <b/>
        <sz val="8"/>
        <rFont val="Arial"/>
        <family val="2"/>
      </rPr>
      <t>0,08 x 0,5 x 0,9 x (1 + 1/12 + 1/12 + 1/3 * 1/12) = 4,30%</t>
    </r>
    <r>
      <rPr>
        <sz val="8"/>
        <rFont val="Arial"/>
        <family val="2"/>
      </rPr>
      <t>.</t>
    </r>
  </si>
  <si>
    <r>
      <t xml:space="preserve">Refere-se à indenização de sete dias corridos devida ao empregado no caso de o empregador rescindir o contrato sem justo motivo e conceder aviso prévio, conforme disposto no art. 488 da CLT. Cerca de 2% do pessoal é demitido nessa situação (Acordão TCU 6771/2009). Logo a provisão representa: </t>
    </r>
    <r>
      <rPr>
        <b/>
        <sz val="8"/>
        <rFont val="Arial"/>
        <family val="2"/>
      </rPr>
      <t>((7/30)/12)x0,02 x 100 = 0,04%</t>
    </r>
    <r>
      <rPr>
        <sz val="8"/>
        <rFont val="Arial"/>
        <family val="2"/>
      </rPr>
      <t>.</t>
    </r>
  </si>
  <si>
    <t>MULTA FGTS - RESCISÃO SEM JUSTA CAUSA</t>
  </si>
  <si>
    <t>Data apresentacao proposta</t>
  </si>
  <si>
    <t xml:space="preserve">Mao-de-Obra vinculada ao contrato: </t>
  </si>
  <si>
    <t>D71 x 8% x 50%</t>
  </si>
  <si>
    <t xml:space="preserve">Custeado Integralmente pela Previdência. Tem reflexos em férias, 13º salario e diferença salarial entre o teto da previdência e o recebido. Relfexo: 0,03%                                                                                        </t>
  </si>
  <si>
    <t>Soma de todos os Encargos Sociais do Grupo 2.1</t>
  </si>
  <si>
    <t>INCIDÊNCIA DO FGTS S/ AV PREVIO INDENIZADO</t>
  </si>
  <si>
    <t>D73 x 8% x 50%</t>
  </si>
  <si>
    <t>Jurisprudência TCU - Acórdão 2.217/2010 - Plenário</t>
  </si>
  <si>
    <r>
      <t>Fundamento Legal: Art. 8º da Lei 8.029/90, alterada pela Lei nº 8.154/90. Portanto,</t>
    </r>
    <r>
      <rPr>
        <sz val="8"/>
        <color indexed="10"/>
        <rFont val="Arial"/>
        <family val="2"/>
      </rPr>
      <t xml:space="preserve"> 0,6%</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t>
    </r>
  </si>
  <si>
    <r>
      <t xml:space="preserve">Fundamento Legal: Art. 15 da Lei. 8036/90 e art 7º, inciso III, da Constituição Federal de 05/10/88.Portanto, </t>
    </r>
    <r>
      <rPr>
        <sz val="8"/>
        <color indexed="10"/>
        <rFont val="Arial"/>
        <family val="2"/>
      </rPr>
      <t>8,0%</t>
    </r>
    <r>
      <rPr>
        <sz val="8"/>
        <rFont val="Arial"/>
        <family val="2"/>
      </rPr>
      <t xml:space="preserve"> sobre a remuneração.</t>
    </r>
  </si>
  <si>
    <t>HORA EXTRA 50%</t>
  </si>
  <si>
    <t>(Remuneração / Carga horaria mensal) * 1,5</t>
  </si>
  <si>
    <t>Legislação específica de cada município e LC 116/2003.</t>
  </si>
  <si>
    <t>Fundamento Legal: art. 1º, inciso I, do Decreto Lei nº 1.146/70. Portanto 0,2% sobre o total da remuneração. SIMPLES NACIONAL - aliquota 0%, art. 13, § 3º, da Lei Complementar 123/06.</t>
  </si>
  <si>
    <r>
      <t xml:space="preserve">Fundamento Legal: art. 30 da Lei 8.036/90. Portanto, igual a </t>
    </r>
    <r>
      <rPr>
        <sz val="8"/>
        <color indexed="10"/>
        <rFont val="Arial"/>
        <family val="2"/>
      </rPr>
      <t>1,5%</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t>
    </r>
  </si>
  <si>
    <r>
      <t>Fundamento Legal: Decreto nº 2.318/86. Portanto,</t>
    </r>
    <r>
      <rPr>
        <sz val="8"/>
        <color indexed="10"/>
        <rFont val="Arial"/>
        <family val="2"/>
      </rPr>
      <t xml:space="preserve"> 1%</t>
    </r>
    <r>
      <rPr>
        <sz val="8"/>
        <rFont val="Arial"/>
        <family val="2"/>
      </rPr>
      <t xml:space="preserve"> sobre o total da remuneração. SIMPLES NACIONAL - aliquota </t>
    </r>
    <r>
      <rPr>
        <sz val="8"/>
        <color indexed="10"/>
        <rFont val="Arial"/>
        <family val="2"/>
      </rPr>
      <t>0%,</t>
    </r>
    <r>
      <rPr>
        <sz val="8"/>
        <rFont val="Arial"/>
        <family val="2"/>
      </rPr>
      <t xml:space="preserve"> art. 13, § 3º, da Lei Complementar 123/06.</t>
    </r>
  </si>
  <si>
    <r>
      <t xml:space="preserve">Fundamento Legal: Art. 3º, inciso I, do Decreto nº 87.043/82; art. 15, de Lei nº 9424/96; art 2º, do Decreto nº 3412/99. Portanto, </t>
    </r>
    <r>
      <rPr>
        <sz val="8"/>
        <color indexed="10"/>
        <rFont val="Arial"/>
        <family val="2"/>
      </rPr>
      <t>2,5%</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 art. 3º, § unico, do Decreto nº 3142/99.</t>
    </r>
  </si>
  <si>
    <r>
      <t xml:space="preserve">Fundamento Legal: Art. 22, inciso II, alineas "b" e "c" da Lei 8.212/91; Decreto nº 6042/07; Anexo da Resolução MPS/CNPS nº 1316/10 (Fator Acidentario de Prevenção - FAP). Aliquotas: </t>
    </r>
    <r>
      <rPr>
        <sz val="8"/>
        <color indexed="10"/>
        <rFont val="Arial"/>
        <family val="2"/>
      </rPr>
      <t>1%, 2% ou 3%</t>
    </r>
    <r>
      <rPr>
        <sz val="8"/>
        <rFont val="Arial"/>
        <family val="2"/>
      </rPr>
      <t xml:space="preserve">, </t>
    </r>
    <r>
      <rPr>
        <sz val="8"/>
        <color indexed="10"/>
        <rFont val="Arial"/>
        <family val="2"/>
      </rPr>
      <t>podendo ser reduzidas em até 50% ou acrescidas em até 100% de acordo com o FAP</t>
    </r>
    <r>
      <rPr>
        <sz val="8"/>
        <rFont val="Arial"/>
        <family val="2"/>
      </rPr>
      <t>. Atividade preponderante manutenção elétrica codigo: 4321-5/00 aliquota</t>
    </r>
    <r>
      <rPr>
        <sz val="8"/>
        <color indexed="10"/>
        <rFont val="Arial"/>
        <family val="2"/>
      </rPr>
      <t xml:space="preserve"> 2%.</t>
    </r>
  </si>
  <si>
    <r>
      <t xml:space="preserve">Fundamento Legal: art. 22, inciso I, da Lei 8.212/91. Portanto, igual a </t>
    </r>
    <r>
      <rPr>
        <sz val="8"/>
        <color indexed="10"/>
        <rFont val="Arial"/>
        <family val="2"/>
      </rPr>
      <t>20%</t>
    </r>
    <r>
      <rPr>
        <sz val="8"/>
        <rFont val="Arial"/>
        <family val="2"/>
      </rPr>
      <t xml:space="preserve"> sobre o total da remuneração. SIMPLES NACIONAL - aliquota </t>
    </r>
    <r>
      <rPr>
        <sz val="8"/>
        <color indexed="10"/>
        <rFont val="Arial"/>
        <family val="2"/>
      </rPr>
      <t>0%</t>
    </r>
    <r>
      <rPr>
        <sz val="8"/>
        <rFont val="Arial"/>
        <family val="2"/>
      </rPr>
      <t>, art. 13, inciso VI, da Lei Complementar 123/06. Tributado de acordo com anexo III (sobre faturamento).</t>
    </r>
  </si>
  <si>
    <t>CPP (Simples Nacional)</t>
  </si>
  <si>
    <t>LC 123/06 (anexo III) e LC 128/08</t>
  </si>
  <si>
    <t>(Remuneração / Carga horaria mensal) * 2</t>
  </si>
  <si>
    <t>Tecnicos de Eleição</t>
  </si>
  <si>
    <t>TOTAL HORA NOTURNA</t>
  </si>
  <si>
    <t>TOTAL HORA NORMAL:</t>
  </si>
  <si>
    <t>Valor da Hora Extra 50%</t>
  </si>
  <si>
    <t>TOTAL COM AD. NOTURNO</t>
  </si>
  <si>
    <t>HORA EXTRA 100%</t>
  </si>
  <si>
    <t>ENCARGOS SOCIAIS E TRABALHISTAS</t>
  </si>
  <si>
    <t>Item</t>
  </si>
  <si>
    <t xml:space="preserve">Percentual </t>
  </si>
  <si>
    <t>ITEM</t>
  </si>
  <si>
    <t>DESCRIÇÃO DO SERVIÇO</t>
  </si>
  <si>
    <t>MONTANTE A</t>
  </si>
  <si>
    <t>MONTANTE B</t>
  </si>
  <si>
    <t>TOTAL</t>
  </si>
  <si>
    <t>CÉLULAS A PREENCHER</t>
  </si>
  <si>
    <t xml:space="preserve">MONTANTE A </t>
  </si>
  <si>
    <t>Sim</t>
  </si>
  <si>
    <t>Não</t>
  </si>
  <si>
    <t>SESI / SESC</t>
  </si>
  <si>
    <t>SENAI / SENAC</t>
  </si>
  <si>
    <t>R.A.T. e F. A. P.</t>
  </si>
  <si>
    <t>Adicional de Férias</t>
  </si>
  <si>
    <t>13º Salário</t>
  </si>
  <si>
    <t>1 sobre subtotal 2</t>
  </si>
  <si>
    <t>Afastamento Maternidade</t>
  </si>
  <si>
    <t>1 sobre subtotal 3</t>
  </si>
  <si>
    <t>Aviso Prévio Indenizado</t>
  </si>
  <si>
    <t>FGTS sobre Aviso Prévio Indenizado</t>
  </si>
  <si>
    <t>Multa do FGTS sobre o Aviso Prévio Indenizado</t>
  </si>
  <si>
    <t>Aviso Prévio Trabalhado</t>
  </si>
  <si>
    <t>1 sobre o Aviso Prévio Trabalhado</t>
  </si>
  <si>
    <t>Multa do FGTS sobre o Aviso Prévio Trabalhado</t>
  </si>
  <si>
    <t>Multa do FGTS sobre Rescisão sem Justa Causa</t>
  </si>
  <si>
    <t>Férias</t>
  </si>
  <si>
    <t>Ausência por Doença</t>
  </si>
  <si>
    <t>Licença Paternidade</t>
  </si>
  <si>
    <t>Faltas Legais</t>
  </si>
  <si>
    <t>Ausência por Acidente de Trabalho</t>
  </si>
  <si>
    <t>1 sobre o subtotal 5</t>
  </si>
  <si>
    <t xml:space="preserve">RESUMO DO MÓDULO - ENCARGOS SOCIAIS E TRABALHISTAS </t>
  </si>
  <si>
    <t>1. Encargos Previdenciários e FGTS</t>
  </si>
  <si>
    <t>2. 13º Salário e Adicional de Férias</t>
  </si>
  <si>
    <t>3. Afastamento Maternidade</t>
  </si>
  <si>
    <t>4. Provisão para Rescisão</t>
  </si>
  <si>
    <t>5. Custo de Reposição do Profissional Ausente</t>
  </si>
  <si>
    <t>Total dos Encargos Sociais e Trabalhistas</t>
  </si>
  <si>
    <t>CITL - CUSTOS INDIRETOS, TRIBUTOS E LUCRO</t>
  </si>
  <si>
    <t>Custo Indireto (CI) - Taxa de administração</t>
  </si>
  <si>
    <t>Taxa de Lucro  (L)</t>
  </si>
  <si>
    <t>PIS (T)</t>
  </si>
  <si>
    <t>COFINS (T)</t>
  </si>
  <si>
    <t>ISS (T)</t>
  </si>
  <si>
    <t>Memória de cálculo:</t>
  </si>
  <si>
    <t>% CITL =  ( (1 + CI) / (1 - T - L) ) - 1</t>
  </si>
  <si>
    <t>PAD:</t>
  </si>
  <si>
    <t>Optante pela desoneração da folha de pagamento?
(Lei 12.546/2011)</t>
  </si>
  <si>
    <t xml:space="preserve">SUBMÓDULO 1 - Encargos Previdenciários e FGTS </t>
  </si>
  <si>
    <t>FUNDAMENTO LEGAL</t>
  </si>
  <si>
    <t>MEMÓRIA DE CÁLCULO</t>
  </si>
  <si>
    <t xml:space="preserve">Art. 22, inciso I, da Lei 8.212/91. </t>
  </si>
  <si>
    <t>20% sobre a remuneração.</t>
  </si>
  <si>
    <t>Art. 30 da Lei 8.036/90.</t>
  </si>
  <si>
    <t>1,5% sobre a remuneração.</t>
  </si>
  <si>
    <t>Art. 1º, inciso I, do Decreto Lei nº 1.146/70.</t>
  </si>
  <si>
    <t>0,2% sobre a remuneração.</t>
  </si>
  <si>
    <t>Decreto nº 2.318/86.</t>
  </si>
  <si>
    <t>1% sobre a remuneração</t>
  </si>
  <si>
    <t>Art. 3º, inciso I, do Decreto nº 87.043/82; art. 15, de Lei nº 9424/96; e art 2º, do Decreto nº 3412/99.</t>
  </si>
  <si>
    <t>2,5% sobre a remuneração.</t>
  </si>
  <si>
    <t>Art. 8º da Lei 8.029/90, alterada pela Lei nº 8.154/90.</t>
  </si>
  <si>
    <t>0,6% sobre a remuneração.</t>
  </si>
  <si>
    <t>Art. 15 da Lei. 8036/90 e art 7º, inciso III, da Constituição Federal de 05/10/88.</t>
  </si>
  <si>
    <t>8% sobre a remuneração.</t>
  </si>
  <si>
    <t>Total do SUBMÓDULO 1:</t>
  </si>
  <si>
    <t>SUBMÓDULO 2 - 13º Salário e Adicional de Férias</t>
  </si>
  <si>
    <r>
      <t>A Constituição Federal no Art. 7º inciso XVII, dispõe que é direito do trabalhador o "gozo de férias anuais remuneradas com, pelo menos, um terço a mais do que o salário normal".</t>
    </r>
    <r>
      <rPr>
        <b/>
        <sz val="8"/>
        <color indexed="10"/>
        <rFont val="Arial"/>
        <family val="2"/>
      </rPr>
      <t/>
    </r>
  </si>
  <si>
    <t>((1 / 3) / 12) x 100 = 2,78%</t>
  </si>
  <si>
    <r>
      <t xml:space="preserve">A constituição Federal no Art.  7º inciso XIII, prevê o décimo terceiro salário com base na remuneração integral. Portanto, cada trabalhador faz jus a um salário por ano a esse título. </t>
    </r>
    <r>
      <rPr>
        <b/>
        <sz val="8"/>
        <color indexed="10"/>
        <rFont val="Arial"/>
        <family val="2"/>
      </rPr>
      <t/>
    </r>
  </si>
  <si>
    <t>1/12 x 100 = 8,33%</t>
  </si>
  <si>
    <r>
      <rPr>
        <b/>
        <sz val="8"/>
        <rFont val="Arial"/>
        <family val="2"/>
      </rPr>
      <t>SUBMÓDULO 1</t>
    </r>
    <r>
      <rPr>
        <sz val="8"/>
        <rFont val="Arial"/>
        <family val="2"/>
      </rPr>
      <t xml:space="preserve"> sobre o 13º Salário e Adicional de Férias.</t>
    </r>
  </si>
  <si>
    <t>B23 X B29</t>
  </si>
  <si>
    <t>Total do SUBMÓDULO 2:</t>
  </si>
  <si>
    <t>SUBMÓDULO 3 - Afastamento Maternidade</t>
  </si>
  <si>
    <t xml:space="preserve">Custeado Integralmente pela Previdência. Tem reflexos em férias, 13º salário e diferença salarial entre o teto da previdência e o recebido. Reflexo: </t>
  </si>
  <si>
    <t>(1,416% X 10% X 6/12) X (8,33% + 8,33% + 2,78% + 20% + 8%) = 0,03%</t>
  </si>
  <si>
    <r>
      <rPr>
        <b/>
        <sz val="8"/>
        <rFont val="Arial"/>
        <family val="2"/>
      </rPr>
      <t>SUBMÓDULO 1</t>
    </r>
    <r>
      <rPr>
        <sz val="8"/>
        <rFont val="Arial"/>
        <family val="2"/>
      </rPr>
      <t xml:space="preserve"> sobre o Afastamento Maternidade. </t>
    </r>
  </si>
  <si>
    <t>B23 X B35</t>
  </si>
  <si>
    <t>Total do SUBMÓDULO 3:</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</si>
  <si>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</si>
  <si>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((1/12) X 0,05) X 100 = 0,42%</t>
  </si>
  <si>
    <t>Súmula nº 305/TST e Acórdão TCU 2.217/2010 - Plenário.</t>
  </si>
  <si>
    <t>B41 X 8%</t>
  </si>
  <si>
    <t xml:space="preserve">Refere-se à indenização de sete dias corridos devida ao empregado no caso de o empregador rescindir o contrato sem justo motivo e conceder aviso prévio, conforme disposto no art. 488 da CLT.  (Acordão TCU 1186/2017). </t>
  </si>
  <si>
    <t>((7 / 30) / 12) X 100 = 1,94%</t>
  </si>
  <si>
    <r>
      <rPr>
        <b/>
        <sz val="8"/>
        <rFont val="Arial"/>
        <family val="2"/>
      </rPr>
      <t>SUBMÓDULO 1</t>
    </r>
    <r>
      <rPr>
        <sz val="8"/>
        <rFont val="Arial"/>
        <family val="2"/>
      </rPr>
      <t xml:space="preserve"> sobre o Aviso Prévio Trabalhado. </t>
    </r>
  </si>
  <si>
    <t>B23 X B44</t>
  </si>
  <si>
    <t>Total do SUBMÓDULO 4:</t>
  </si>
  <si>
    <t>SUBMÓDULO 5 - Custo de Reposição do Profissional Ausente</t>
  </si>
  <si>
    <r>
      <t>Afastamento de 30 dias, sem prejuizo da remuneração, após cada período de 12 meses de vigência do contrato de trabalho. O pagamento ocorre conforme preceitua o art. 129 e o inc. I art. 130, CLT; e art. 7º, inciso XVII, CF.</t>
    </r>
    <r>
      <rPr>
        <b/>
        <sz val="8"/>
        <rFont val="Arial"/>
        <family val="2"/>
      </rPr>
      <t/>
    </r>
  </si>
  <si>
    <t>1/12 X 100 = 8,33%</t>
  </si>
  <si>
    <t>Esta parcela refere-se aos dias em que o empregado fica doente e a contratada deve providenciar sua substituição. Entendemos que deva ser adotado 5,96 dias, conforme consta do memorial de cálculo encaminhado pelo MP, devendo-se converter esses dias em mês e depois dividí-lo pelo número de meses no ano. (Acórdão 1753/2008 – Plenário TCU).</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</si>
  <si>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</si>
  <si>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Lei 6367/76 e o art. 473 da CLT elencam as motivações de falta de empregados ao serviço sem que haja prejuízo ao salário correspondente. De acordo com dados estatísticos do IBGE, arrolado no item 20 do Acórdão 6771/2009 do TCU, cada empregado falta um dia por ano, a esse título.</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</si>
  <si>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</si>
  <si>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r>
      <rPr>
        <b/>
        <sz val="8"/>
        <rFont val="Arial"/>
        <family val="2"/>
      </rPr>
      <t>SUBMÓDULO 1</t>
    </r>
    <r>
      <rPr>
        <sz val="8"/>
        <rFont val="Arial"/>
        <family val="2"/>
      </rPr>
      <t xml:space="preserve"> sobre o Custo de Repos. do Profiss. Ausente. </t>
    </r>
  </si>
  <si>
    <t>B23 X B57</t>
  </si>
  <si>
    <t>Total do SUBMÓDULO 5:</t>
  </si>
  <si>
    <t xml:space="preserve">MONTANTE B </t>
  </si>
  <si>
    <r>
      <t xml:space="preserve">Art. 22, inciso II, alineas "b" e "c" da Lei 8.212/91; Decreto nº 6042/07; Anexo da Resolução MPS/CNPS nº 1.329/17 (Fator Acidentário de Prevenção - FAP). </t>
    </r>
    <r>
      <rPr>
        <b/>
        <sz val="8"/>
        <rFont val="Arial"/>
        <family val="2"/>
      </rPr>
      <t/>
    </r>
  </si>
  <si>
    <r>
      <t>INSS (CPRB)</t>
    </r>
    <r>
      <rPr>
        <sz val="10"/>
        <color rgb="FFFF0000"/>
        <rFont val="Arial"/>
        <family val="2"/>
      </rPr>
      <t>*</t>
    </r>
    <r>
      <rPr>
        <sz val="10"/>
        <color theme="1"/>
        <rFont val="Arial"/>
        <family val="2"/>
      </rPr>
      <t xml:space="preserve"> (T)</t>
    </r>
  </si>
  <si>
    <r>
      <rPr>
        <sz val="8"/>
        <color rgb="FFFF0000"/>
        <rFont val="Arial"/>
        <family val="2"/>
      </rPr>
      <t>*</t>
    </r>
    <r>
      <rPr>
        <sz val="8"/>
        <color theme="1"/>
        <rFont val="Arial"/>
        <family val="2"/>
      </rPr>
      <t xml:space="preserve"> Preencher somente se a empresa for optante pela desoneração da folha de pagamento (Lei 12546/2011; Item 6.5.1 do Acórdão nº 1212/2014-TCU).</t>
    </r>
  </si>
  <si>
    <t>Valor do V.A.</t>
  </si>
  <si>
    <t>x</t>
  </si>
  <si>
    <t xml:space="preserve">SUBMÓDULO 4 - Provisão para Rescisão </t>
  </si>
  <si>
    <t>TRIBUNAL REGIONAL ELEITORAL DO PARANÁ</t>
  </si>
  <si>
    <t>Valor Unitário</t>
  </si>
  <si>
    <t>Quantidade por Posto</t>
  </si>
  <si>
    <t>Desc. PAT (%)</t>
  </si>
  <si>
    <t>CITL - CUSTOS INDIRETOS, TRIBUTOS E LUCRO
(Vide Aba)</t>
  </si>
  <si>
    <t>VALOR DO POSTO - UNITÁRIO MENSAL
( A + B + CITL )</t>
  </si>
  <si>
    <t>SALÁRIO BASE</t>
  </si>
  <si>
    <t>VALE ALIMENTAÇÃO (Mensal - 15 )</t>
  </si>
  <si>
    <t>B27 + B28</t>
  </si>
  <si>
    <t>ENCARGOS SOCIAIS
(Vide Aba)</t>
  </si>
  <si>
    <t>UNIFORME E EPI
(Vide aba Insumos)</t>
  </si>
  <si>
    <t>Observações:</t>
  </si>
  <si>
    <t>VALE COMPRAS</t>
  </si>
  <si>
    <t>Valor do V.T.</t>
  </si>
  <si>
    <t>Quant. Diária</t>
  </si>
  <si>
    <t>VALE COMPRAS ABONO NATALINO (Provisionamento mensal)</t>
  </si>
  <si>
    <t>Convensão ou Acordo Coletivo Utilizado:</t>
  </si>
  <si>
    <t>Vigência:</t>
  </si>
  <si>
    <t>SEGURO DE VIDA (Vide aba de Insumos)</t>
  </si>
  <si>
    <t>PRÊMIO ASSIDUIDADE (Provisionamento mensal considerando 8 meses assíduos)</t>
  </si>
  <si>
    <t>B41 X 8% X 40%</t>
  </si>
  <si>
    <t>B44 X 8% X 40%</t>
  </si>
  <si>
    <t xml:space="preserve">Multa de 40% sobre a soma dos depósitos do FGTS, no caso de rescisão sem justa causa. Considerando que 10% dos empregados pedem contas, essa penalidade recai sobre os 90% remanescentes. Considerando o pagamento da multa para os valores depositados relativos a salários, férias e 13º salário. </t>
  </si>
  <si>
    <t>Cálculo: 0,08 X 0,4 X 0,9 X [1 + 1/12 + 1/12 + (1/3 X 1/12)] = 3,44%</t>
  </si>
  <si>
    <r>
      <t xml:space="preserve">CITL: </t>
    </r>
    <r>
      <rPr>
        <sz val="10"/>
        <rFont val="Arial"/>
        <family val="2"/>
      </rPr>
      <t>Preencher aba CITL (Custos Indiretos, Tributos e Lucros).</t>
    </r>
  </si>
  <si>
    <r>
      <t>Valor do Posto Unitário Mensal</t>
    </r>
    <r>
      <rPr>
        <sz val="10"/>
        <rFont val="Arial"/>
        <family val="2"/>
      </rPr>
      <t xml:space="preserve"> = Montante A + Montante B + CITL.</t>
    </r>
  </si>
  <si>
    <t>Licitação Nº:</t>
  </si>
  <si>
    <t>Data Proposta:</t>
  </si>
  <si>
    <t>ADICIONAL DE PERICULOSID.</t>
  </si>
  <si>
    <t>Tipos de Áreas</t>
  </si>
  <si>
    <t>Área (M2)</t>
  </si>
  <si>
    <t>Estimativa Anual</t>
  </si>
  <si>
    <t>Estimativa Contratual</t>
  </si>
  <si>
    <t>Valor da Mão de Obra por Serviço</t>
  </si>
  <si>
    <t>Valor da MO por M2</t>
  </si>
  <si>
    <t>Valor da MO por Serviço</t>
  </si>
  <si>
    <t>Descrição</t>
  </si>
  <si>
    <t>Unidade</t>
  </si>
  <si>
    <t>Quant. Por Serviço Executado</t>
  </si>
  <si>
    <t>Detergente líquido de cozinha, Galão 5 litros, marcas de referência: Veja, Ypê, Limpol e Minuano.</t>
  </si>
  <si>
    <t>Galão</t>
  </si>
  <si>
    <t>Esfregão para limpeza de placas modelo Schot Britte</t>
  </si>
  <si>
    <t>Lavadora de alta pressão, 1800W.</t>
  </si>
  <si>
    <t>Mangueira de jardim, plástica, flexível, com bico e conexão, com 100 metros de comprimento.</t>
  </si>
  <si>
    <t>Vassouras de varrição de calçadas</t>
  </si>
  <si>
    <t xml:space="preserve">Enxadas </t>
  </si>
  <si>
    <t>Rastelos</t>
  </si>
  <si>
    <t>Pulverizador de 20 ltrs carga nas costas</t>
  </si>
  <si>
    <t>Quantidade
por Posto</t>
  </si>
  <si>
    <t>Custo Mensal</t>
  </si>
  <si>
    <t>Furadeira e Parafusadeira 1/2" 12v</t>
  </si>
  <si>
    <t>Jogo chaves Allen 1,5 a 10 mm 9 pçs</t>
  </si>
  <si>
    <t>Jogo Torx t-10 a t-40 7 pçs</t>
  </si>
  <si>
    <t>Esmerilhadeira 850w 12.000 rpm 110v</t>
  </si>
  <si>
    <t xml:space="preserve">Jogo chaves Fenda/phill 7 pçs </t>
  </si>
  <si>
    <t>Jogo de Broca 1-13mm 25 pcs</t>
  </si>
  <si>
    <t>Esquadro Stanley Profissional 12"</t>
  </si>
  <si>
    <t>Arco de Serra c/ Lamina</t>
  </si>
  <si>
    <t>Martelete Perfurador 110v</t>
  </si>
  <si>
    <t>Broca SDS Plus 06x210mm</t>
  </si>
  <si>
    <t>Broca SDS Plus 08x210mm</t>
  </si>
  <si>
    <t>Broca SDS Plus 10x210mm</t>
  </si>
  <si>
    <t>Broca SDS Plus 12x210mm</t>
  </si>
  <si>
    <t>Broca SDS Plus 14x210mm</t>
  </si>
  <si>
    <t>Alicate Universal 08"</t>
  </si>
  <si>
    <t>Alicate Corte Diagonal</t>
  </si>
  <si>
    <t>Alicate Corte Bico Meia Cana Reto</t>
  </si>
  <si>
    <t>Alicate Prensa Terminal AP-056</t>
  </si>
  <si>
    <t>Alicate Pressão 137-10"</t>
  </si>
  <si>
    <t>Alicate Prensa Terminal AP-054</t>
  </si>
  <si>
    <t>Bolsa Standard 20"</t>
  </si>
  <si>
    <t>Estilete MTX 25 mm Metalico emborrachado</t>
  </si>
  <si>
    <t>Lâmina p/ estilete 25 mm c/ 10 pçs</t>
  </si>
  <si>
    <t>Disco Corte Inox 115x1mm</t>
  </si>
  <si>
    <t>Kit Serra Copo 10 pçc encanador/eletr</t>
  </si>
  <si>
    <t>Alicate Amperimetro DC/AC 1000 V / 1000A</t>
  </si>
  <si>
    <t>Termometro digital infra-vermelho (ver detalhe técnico)</t>
  </si>
  <si>
    <t>Martelo de Unha 27 mm cabo madeira</t>
  </si>
  <si>
    <t>Marreta Oitavada 2000G cabo madeira</t>
  </si>
  <si>
    <t>Trena de 10 mts emborrachada</t>
  </si>
  <si>
    <t>Quantidade
por Posto (und/mts)</t>
  </si>
  <si>
    <t>Depreciação Mensal</t>
  </si>
  <si>
    <t>Fusível solar 15A ou equivalente (und)</t>
  </si>
  <si>
    <t>Cabo elétrico solar 6 mm (metros)</t>
  </si>
  <si>
    <t>Uniformes</t>
  </si>
  <si>
    <t>Soma Mensal por Posto</t>
  </si>
  <si>
    <t>Camisa de segurança, confeccionada em uma camada de tecido, composto por 100% de algodão, ATPV 11 Cal/cm², com gramatura nominal de 8,0 oz/yd² (271 g/m²). Refletivos: braços e na altura do abdômen. Bolso: 01 bolso frontal.</t>
  </si>
  <si>
    <t>Calça de segurança, confeccionada em uma camada de tecido, composto por 100% de algodão, ATPV 11 Cal/cm², com gramatura nominal de 8,0 oz/yd² (271 g/m²). Refletivos: abaixo do joelho. Bolsos: 02 bolsos frontais e 02 laterais.</t>
  </si>
  <si>
    <t>Camiseta Confeccionada em 100% algodão, algodão fio 30.1. Modelo gola em V, manga curta, cor cinza gelo claro.</t>
  </si>
  <si>
    <t>Bota de segurança confeccionada em couro, biqueira de polipropileno, fechamento em elastico nas laterais, palmilha de montagem em EVA, solado em PU biodensidade bicolor com sistema de absorção de impacto, injetado diretamente no cabedal</t>
  </si>
  <si>
    <t>Crachá de plástico resistente, com foto, nome e identificação da empresa.</t>
  </si>
  <si>
    <t>Capacete de Segurança com forro de borracha, carneira e jugular com catraca na cor branca</t>
  </si>
  <si>
    <t>Óculos de segurança</t>
  </si>
  <si>
    <t>Protetor auricular tipo concha 18db</t>
  </si>
  <si>
    <t>Luva de segurança isolante de borracha, Classe 2, para alta tensão, Tipo II; Confeccionada em borracha na cor preta de acordo com as normas específicas ASTM D120/NBR 10622;</t>
  </si>
  <si>
    <t>EPC (Equipamento de Proteção Coletiva)</t>
  </si>
  <si>
    <t>Cone de Sinalização com altura mínina de 50 cm</t>
  </si>
  <si>
    <t>Fita de Sinalização de solo 4,50 cm x 30 m</t>
  </si>
  <si>
    <t>Manta isolante</t>
  </si>
  <si>
    <t>Banqueta isolante</t>
  </si>
  <si>
    <t>Serviço 1 - Limpeza das Placas</t>
  </si>
  <si>
    <t>Serviço 2 - Limpeza do Pátio</t>
  </si>
  <si>
    <t>SERVIÇO 1 - Limpeza das Placas</t>
  </si>
  <si>
    <t>Ferramentas de Trabalho</t>
  </si>
  <si>
    <t>SERVIÇO 2 - Limpeza do Pátio</t>
  </si>
  <si>
    <t>Custo por Serviço</t>
  </si>
  <si>
    <t>Rateio
(Meses de contratação)</t>
  </si>
  <si>
    <t>Periodicidade de entregas
(Meses)</t>
  </si>
  <si>
    <t>Seguro de vida em atendimento à Cláusual Vigésima Segunda da CCT. Com valor da apólice equivalente a 100 Salário Mínimos.</t>
  </si>
  <si>
    <t>Valor Unitário Mensal</t>
  </si>
  <si>
    <t>FERRAMENTAS, EPC E MATERIAIS ELÉTRICOS
(Vide aba Insumos)</t>
  </si>
  <si>
    <r>
      <t xml:space="preserve">Materiais por Serviço
</t>
    </r>
    <r>
      <rPr>
        <sz val="10"/>
        <color theme="1"/>
        <rFont val="Arial"/>
        <family val="2"/>
      </rPr>
      <t>(Vide aba Insumos)</t>
    </r>
  </si>
  <si>
    <t>Valor Final por Serviço</t>
  </si>
  <si>
    <t>POSTO DE TRABALHO</t>
  </si>
  <si>
    <t>CARGA HORÁRIA SEMANAL</t>
  </si>
  <si>
    <t>HORA SUPLEMENTAR 50%</t>
  </si>
  <si>
    <t>VALOR  DA HORA SUPLEMENTAR  50%</t>
  </si>
  <si>
    <t>DESCANSO SEMANAL REMUNERADO</t>
  </si>
  <si>
    <t>ENCARGOS SOCIAIS</t>
  </si>
  <si>
    <t>HORA SUPLEMENTAR 100%</t>
  </si>
  <si>
    <t>VALOR  DA HORA SUPLEMENTAR 100%</t>
  </si>
  <si>
    <t>HORA SUPLEMENTAR NOTURNA 50%</t>
  </si>
  <si>
    <t>VALOR  DA HORA SUPLEMENTAR NOTURNA 50%</t>
  </si>
  <si>
    <t>HORA SUPLEMENTAR NOTURNA 100%</t>
  </si>
  <si>
    <t>CITL</t>
  </si>
  <si>
    <t>VALOR  DA HORA SUPLEMENTAR NOTURNA 100%</t>
  </si>
  <si>
    <t>AUXÍLIOS DECORRENTES DE JORNADA SUPLEMENTAR</t>
  </si>
  <si>
    <t>POR DIA*</t>
  </si>
  <si>
    <t>AUXÍLIO TRANSPORTE SUPLEMENTAR</t>
  </si>
  <si>
    <t>POR DIA</t>
  </si>
  <si>
    <t>VALE ALIMENTAÇÃO SUPLEMENTAR</t>
  </si>
  <si>
    <r>
      <rPr>
        <b/>
        <sz val="10"/>
        <rFont val="Arial"/>
        <family val="2"/>
      </rPr>
      <t>Encargos Sociais</t>
    </r>
    <r>
      <rPr>
        <sz val="10"/>
        <rFont val="Arial"/>
        <family val="2"/>
      </rPr>
      <t>: Percentual máximo de 35,30% - Grupos 2.1 de encargos sociais;</t>
    </r>
  </si>
  <si>
    <r>
      <rPr>
        <b/>
        <sz val="10"/>
        <rFont val="Arial"/>
        <family val="2"/>
      </rPr>
      <t>Descanso Semanal Remunerado</t>
    </r>
    <r>
      <rPr>
        <sz val="10"/>
        <rFont val="Arial"/>
        <family val="2"/>
      </rPr>
      <t>: Incluído o DSR de 20% sobre o valor da hora suplementar.</t>
    </r>
  </si>
  <si>
    <r>
      <rPr>
        <b/>
        <sz val="10"/>
        <rFont val="Arial"/>
        <family val="2"/>
      </rPr>
      <t>Adicional Noturno</t>
    </r>
    <r>
      <rPr>
        <sz val="10"/>
        <rFont val="Arial"/>
        <family val="2"/>
      </rPr>
      <t>: 60% sobre a hora reduzida 52,5 min.  (Especificamente, conforme Convenção Coletiva de Trabalho de 2017/2018 do SINELTEPAR e FETRACONSPAR - Cláus. 15ª)</t>
    </r>
  </si>
  <si>
    <t>HORA EXTRA</t>
  </si>
  <si>
    <t>Materiais elétricos e peças</t>
  </si>
  <si>
    <t xml:space="preserve">AUXÍLIO TRANSPORTE </t>
  </si>
  <si>
    <t>AUXÍLIO ALIMENTAÇÃO</t>
  </si>
  <si>
    <t>HORA SALÁRIO COM 50% DE ACRÉSCIMO</t>
  </si>
  <si>
    <t>HORA SALÁRIO COM 100% DE ACRÉSCIMO</t>
  </si>
  <si>
    <t>HORA SALÁRIO NOTURNA COM 50% DE ACRÉSCIMO</t>
  </si>
  <si>
    <t>HORA SALÁRIO NOTURNA COM 100% DE ACRÉSCIMO</t>
  </si>
  <si>
    <r>
      <rPr>
        <b/>
        <sz val="10"/>
        <rFont val="Arial"/>
        <family val="2"/>
      </rPr>
      <t>Auxílio Transporte</t>
    </r>
    <r>
      <rPr>
        <sz val="10"/>
        <rFont val="Arial"/>
        <family val="2"/>
      </rPr>
      <t xml:space="preserve">: Valor diário. </t>
    </r>
    <r>
      <rPr>
        <sz val="10"/>
        <color rgb="FFFF0000"/>
        <rFont val="Arial"/>
        <family val="2"/>
      </rPr>
      <t>Devido por dia e somente nos casos de H.E. de sábado, domingo ou feriado em municípios que têm V.T.</t>
    </r>
    <r>
      <rPr>
        <sz val="10"/>
        <rFont val="Arial"/>
        <family val="2"/>
      </rPr>
      <t>;</t>
    </r>
  </si>
  <si>
    <t>14142/2019</t>
  </si>
  <si>
    <t>FERRAMENTAS, EPC, MATERIAIS, PEÇAS, UNIFORMES E EPI</t>
  </si>
  <si>
    <r>
      <t xml:space="preserve">Encargos Sociais: </t>
    </r>
    <r>
      <rPr>
        <sz val="10"/>
        <rFont val="Arial"/>
        <family val="2"/>
      </rPr>
      <t xml:space="preserve">Percentual máximo de </t>
    </r>
    <r>
      <rPr>
        <sz val="10"/>
        <color rgb="FFFF0000"/>
        <rFont val="Arial"/>
        <family val="2"/>
      </rPr>
      <t>72,78%</t>
    </r>
    <r>
      <rPr>
        <sz val="10"/>
        <rFont val="Arial"/>
        <family val="2"/>
      </rPr>
      <t>, conforme planilha de "Encargos".</t>
    </r>
  </si>
  <si>
    <t>AUXÍLIO TRANSPORTE
(Mensal - 15)</t>
  </si>
  <si>
    <t>Material de Limpeza por Serviço</t>
  </si>
  <si>
    <t>Material de limpeza por Serviço</t>
  </si>
  <si>
    <t>Período de Depreciação (Meses)</t>
  </si>
  <si>
    <t>EPI (Equipamento de Proteção Individual) - Para os Eletricistas</t>
  </si>
  <si>
    <t>Operação Assistida da Usina Fotovoltáica</t>
  </si>
  <si>
    <t>Licitação Número:</t>
  </si>
  <si>
    <t>Data da Proposta:</t>
  </si>
  <si>
    <t>RESUMO DA PLANILHA DE CUSTOS E FORMAÇÃO DE PREÇOS</t>
  </si>
  <si>
    <t>POSTO</t>
  </si>
  <si>
    <t>VALOR MENSAL DO POSTO</t>
  </si>
  <si>
    <t>QUANTIDADE DE POSTOS</t>
  </si>
  <si>
    <t>SOMA MENSAL</t>
  </si>
  <si>
    <t>PERÍODO CONTRATUAL
(Meses)</t>
  </si>
  <si>
    <t>SOMA CONTRATUAL</t>
  </si>
  <si>
    <t>Serviços por Demanda</t>
  </si>
  <si>
    <t>SERVIÇO</t>
  </si>
  <si>
    <t>VALOR UNITÁRIO DO SERVIÇO</t>
  </si>
  <si>
    <t>QUANTIDADE ANUAL</t>
  </si>
  <si>
    <t>SOMA ANUAL</t>
  </si>
  <si>
    <t>QUANTIDADE CONTRATUAL</t>
  </si>
  <si>
    <t>Limpeza das Placas</t>
  </si>
  <si>
    <t>Limpeza do Pátio</t>
  </si>
  <si>
    <t>Valor Total Contratual:</t>
  </si>
  <si>
    <t>Posto de Serviços</t>
  </si>
  <si>
    <r>
      <t xml:space="preserve">Eletricista - Oficial A (CBO 9511-05) </t>
    </r>
    <r>
      <rPr>
        <b/>
        <sz val="10"/>
        <rFont val="Arial"/>
        <family val="2"/>
      </rPr>
      <t>44 Hrs</t>
    </r>
  </si>
  <si>
    <t>Período:</t>
  </si>
  <si>
    <t>Mês</t>
  </si>
  <si>
    <t>8:48h</t>
  </si>
  <si>
    <t>Decêndio</t>
  </si>
  <si>
    <t>SDF</t>
  </si>
  <si>
    <t>Mês: (5,96 / 30) / 12 X 100 = 1,66% 
Decêndio: 1,66% / 3 =  0,553%</t>
  </si>
  <si>
    <t>Mês: ((5 / 30) / 12) X 0,015 X 100 = 0,02%
Decêndio: 0,02% / 3 = 0,007%</t>
  </si>
  <si>
    <t>Mês: ((1 / 30) / 12) X 100 = 0,28%
Decêndio: 0,28% / 3 = 0,093%</t>
  </si>
  <si>
    <t>Mensal - 9,5</t>
  </si>
  <si>
    <r>
      <t xml:space="preserve">Auxílio Transporte: </t>
    </r>
    <r>
      <rPr>
        <sz val="10"/>
        <rFont val="Arial"/>
        <family val="2"/>
      </rPr>
      <t>[ ( Valor Unitário do VT X Quantidade Diária X 21 ) - ( 6% do Salário Base ) ] para o Eletricista 44 hrs e [ ( Valor Unitário do VT X Quantidade Diária X 9,5 ) - ( 6% do Salário Base ) ] para o Eletricista SDF.</t>
    </r>
  </si>
  <si>
    <t>Depreciação
(Meses)</t>
  </si>
  <si>
    <r>
      <t xml:space="preserve">Eletricista - Oficial A (CBO 9511-05) </t>
    </r>
    <r>
      <rPr>
        <b/>
        <sz val="10"/>
        <rFont val="Arial"/>
        <family val="2"/>
      </rPr>
      <t xml:space="preserve">SDF 8 Hrs </t>
    </r>
    <r>
      <rPr>
        <b/>
        <vertAlign val="superscript"/>
        <sz val="10"/>
        <color rgb="FFFF0000"/>
        <rFont val="Arial"/>
        <family val="2"/>
      </rPr>
      <t>*</t>
    </r>
  </si>
  <si>
    <r>
      <rPr>
        <b/>
        <sz val="8"/>
        <color rgb="FFFF0000"/>
        <rFont val="Arial"/>
        <family val="2"/>
      </rPr>
      <t>*</t>
    </r>
    <r>
      <rPr>
        <b/>
        <sz val="8"/>
        <rFont val="Arial"/>
        <family val="2"/>
      </rPr>
      <t xml:space="preserve"> Memória de Cálculo do Salário Base do Eletricista SDF (8 Hrs)</t>
    </r>
    <r>
      <rPr>
        <sz val="8"/>
        <color rgb="FF0070C0"/>
        <rFont val="Arial"/>
        <family val="2"/>
      </rPr>
      <t xml:space="preserve"> </t>
    </r>
    <r>
      <rPr>
        <sz val="8"/>
        <rFont val="Arial"/>
        <family val="2"/>
      </rPr>
      <t xml:space="preserve">= </t>
    </r>
    <r>
      <rPr>
        <b/>
        <sz val="8"/>
        <color rgb="FF0070C0"/>
        <rFont val="Arial"/>
        <family val="2"/>
      </rPr>
      <t>89,82</t>
    </r>
    <r>
      <rPr>
        <sz val="8"/>
        <rFont val="Arial"/>
        <family val="2"/>
      </rPr>
      <t xml:space="preserve"> Hrs
- 76 Hrs no mês com o DSR ↔ [ 8 (Hrs Diárias) X 9,5 (Média de SDF no mês) ] = </t>
    </r>
    <r>
      <rPr>
        <b/>
        <sz val="8"/>
        <color rgb="FF0070C0"/>
        <rFont val="Arial"/>
        <family val="2"/>
      </rPr>
      <t>76</t>
    </r>
    <r>
      <rPr>
        <sz val="8"/>
        <rFont val="Arial"/>
        <family val="2"/>
      </rPr>
      <t xml:space="preserve"> + DSR { [ 76 (Horas Trabalhadas) / 22 (Dias Úteis) ] X 4 (D e F no mês) } = </t>
    </r>
    <r>
      <rPr>
        <b/>
        <sz val="8"/>
        <color rgb="FF0070C0"/>
        <rFont val="Arial"/>
        <family val="2"/>
      </rPr>
      <t>13,82.</t>
    </r>
    <r>
      <rPr>
        <sz val="8"/>
        <rFont val="Arial"/>
        <family val="2"/>
      </rPr>
      <t xml:space="preserve">
.</t>
    </r>
  </si>
  <si>
    <t>RAT - Alíquotas: 1%, 2% ou 3% e FAP - Multiplicador variável de 0,5 a 2 pontos.</t>
  </si>
  <si>
    <t>BENEFÍCIO
(Especificar aqui)</t>
  </si>
  <si>
    <t>PLANILHA DE CUSTOS E FORMAÇÃO DE PREÇOS - BASE LICITANTE</t>
  </si>
  <si>
    <t>Mês: ((15 / 30) / 12) X 0,0078 X 100 = 0,03%
Decêndio: 0,03% / 3 = 0,010%</t>
  </si>
  <si>
    <r>
      <t>Dias efetivamente trabalhados:</t>
    </r>
    <r>
      <rPr>
        <sz val="10"/>
        <rFont val="Arial"/>
        <family val="2"/>
      </rPr>
      <t xml:space="preserve"> Posto 44 hrs = 21 dias [ ( 365 / 7 ) X 5 - 9 ] / 12 = 20,98  (Acórdão TCU nº 1904/07 Plenário).</t>
    </r>
  </si>
  <si>
    <t>99/2021</t>
  </si>
  <si>
    <t>teste</t>
  </si>
  <si>
    <t>03.985.113/0001-81</t>
  </si>
  <si>
    <t>Seguro de Vida - Eletricista Oficial A</t>
  </si>
  <si>
    <r>
      <rPr>
        <b/>
        <sz val="10"/>
        <rFont val="Arial"/>
        <family val="2"/>
      </rPr>
      <t xml:space="preserve">Valor da Mão de Obra por Serviço: </t>
    </r>
    <r>
      <rPr>
        <sz val="10"/>
        <rFont val="Arial"/>
        <family val="2"/>
      </rPr>
      <t>o valor da mão de obra deverá compreender todos os custos envolvidos na prestação, inclusive seguro de vida, uniformes e EPIs dos prestadores, exceptuando-se unicamente os materiais listados nos campos próprios.</t>
    </r>
  </si>
  <si>
    <r>
      <rPr>
        <b/>
        <sz val="10"/>
        <rFont val="Arial"/>
        <family val="2"/>
      </rPr>
      <t>Valor Final por Serviço:</t>
    </r>
    <r>
      <rPr>
        <sz val="10"/>
        <rFont val="Arial"/>
        <family val="2"/>
      </rPr>
      <t xml:space="preserve"> o valor final por serviço será reajustado nos termos do item 10.1.2, ou seja, pelo índice IPCA, proporcionamente na data da primeira repactuação, e observando-se o decurso de 12 (doze) meses do anterior.</t>
    </r>
  </si>
</sst>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8" formatCode="&quot;R$&quot;\ #,##0.00;[Red]\-&quot;R$&quot;\ #,##0.00"/>
    <numFmt numFmtId="44" formatCode="_-&quot;R$&quot;\ * #,##0.00_-;\-&quot;R$&quot;\ * #,##0.00_-;_-&quot;R$&quot;\ * &quot;-&quot;??_-;_-@_-"/>
    <numFmt numFmtId="43" formatCode="_-* #,##0.00_-;\-* #,##0.00_-;_-* &quot;-&quot;??_-;_-@_-"/>
    <numFmt numFmtId="164" formatCode="_(* #,##0.00_);_(* \(#,##0.00\);_(* &quot;-&quot;??_);_(@_)"/>
    <numFmt numFmtId="165" formatCode="_(&quot;R$&quot;* #,##0.00_);_(&quot;R$&quot;* \(#,##0.00\);_(&quot;R$&quot;* &quot;-&quot;??_);_(@_)"/>
    <numFmt numFmtId="166" formatCode="#,##0.00;[Red]#,##0.00"/>
    <numFmt numFmtId="167" formatCode="0.00;[Red]0.00"/>
    <numFmt numFmtId="168" formatCode="0;[Red]0"/>
    <numFmt numFmtId="169" formatCode="#,##0.000"/>
    <numFmt numFmtId="170" formatCode="&quot;R$&quot;\ #,##0.00"/>
    <numFmt numFmtId="171" formatCode="0.000000"/>
    <numFmt numFmtId="172" formatCode="&quot;R$&quot;\ #,##0.000000"/>
    <numFmt numFmtId="173" formatCode="0.0000000"/>
    <numFmt numFmtId="174" formatCode="dd/mm/yy;@"/>
    <numFmt numFmtId="175" formatCode="&quot;R$&quot;\ #,##0.00000000"/>
  </numFmts>
  <fonts count="6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9"/>
      <name val="Arial"/>
      <family val="2"/>
    </font>
    <font>
      <sz val="9"/>
      <name val="Arial"/>
      <family val="2"/>
    </font>
    <font>
      <b/>
      <i/>
      <sz val="10"/>
      <name val="Arial"/>
      <family val="2"/>
    </font>
    <font>
      <b/>
      <sz val="7"/>
      <name val="Arial"/>
      <family val="2"/>
    </font>
    <font>
      <b/>
      <sz val="10"/>
      <name val="Arial"/>
      <family val="2"/>
    </font>
    <font>
      <b/>
      <sz val="8"/>
      <name val="Arial"/>
      <family val="2"/>
    </font>
    <font>
      <sz val="8"/>
      <color indexed="10"/>
      <name val="Arial"/>
      <family val="2"/>
    </font>
    <font>
      <sz val="8"/>
      <name val="Arial"/>
      <family val="2"/>
    </font>
    <font>
      <b/>
      <i/>
      <u/>
      <sz val="10"/>
      <name val="Arial"/>
      <family val="2"/>
    </font>
    <font>
      <sz val="10"/>
      <name val="Arial"/>
      <family val="2"/>
    </font>
    <font>
      <b/>
      <i/>
      <sz val="9"/>
      <name val="Arial"/>
      <family val="2"/>
    </font>
    <font>
      <sz val="7"/>
      <name val="Arial"/>
      <family val="2"/>
    </font>
    <font>
      <b/>
      <u/>
      <sz val="11"/>
      <name val="Arial"/>
      <family val="2"/>
    </font>
    <font>
      <sz val="8"/>
      <name val="Verdana"/>
      <family val="2"/>
    </font>
    <font>
      <b/>
      <sz val="12"/>
      <name val="Arial"/>
      <family val="2"/>
    </font>
    <font>
      <sz val="8"/>
      <name val="Arial"/>
      <family val="2"/>
    </font>
    <font>
      <b/>
      <sz val="9"/>
      <color indexed="8"/>
      <name val="Arial"/>
      <family val="2"/>
    </font>
    <font>
      <sz val="11"/>
      <color theme="1"/>
      <name val="Garamond"/>
      <family val="1"/>
    </font>
    <font>
      <b/>
      <sz val="14"/>
      <name val="Garamond"/>
      <family val="1"/>
    </font>
    <font>
      <sz val="10"/>
      <color theme="1"/>
      <name val="Arial"/>
      <family val="2"/>
    </font>
    <font>
      <b/>
      <sz val="10"/>
      <color theme="1"/>
      <name val="Arial"/>
      <family val="2"/>
    </font>
    <font>
      <sz val="14"/>
      <name val="Arial"/>
      <family val="2"/>
    </font>
    <font>
      <b/>
      <sz val="8"/>
      <color indexed="10"/>
      <name val="Arial"/>
      <family val="2"/>
    </font>
    <font>
      <sz val="9"/>
      <color theme="1"/>
      <name val="Arial"/>
      <family val="2"/>
    </font>
    <font>
      <sz val="11"/>
      <color theme="1"/>
      <name val="Arial"/>
      <family val="2"/>
    </font>
    <font>
      <sz val="8"/>
      <color theme="1"/>
      <name val="Arial"/>
      <family val="2"/>
    </font>
    <font>
      <b/>
      <sz val="10"/>
      <color theme="6" tint="-0.499984740745262"/>
      <name val="Arial"/>
      <family val="2"/>
    </font>
    <font>
      <b/>
      <i/>
      <sz val="8"/>
      <color rgb="FFFF0000"/>
      <name val="Arial"/>
      <family val="2"/>
    </font>
    <font>
      <b/>
      <sz val="16"/>
      <name val="Arial"/>
      <family val="2"/>
    </font>
    <font>
      <sz val="12"/>
      <name val="Arial"/>
      <family val="2"/>
    </font>
    <font>
      <sz val="16"/>
      <name val="Arial"/>
      <family val="2"/>
    </font>
    <font>
      <b/>
      <sz val="13"/>
      <color theme="3"/>
      <name val="Calibri"/>
      <family val="2"/>
      <scheme val="minor"/>
    </font>
    <font>
      <b/>
      <sz val="11"/>
      <color theme="3"/>
      <name val="Calibri"/>
      <family val="2"/>
      <scheme val="minor"/>
    </font>
    <font>
      <b/>
      <sz val="9"/>
      <color theme="1" tint="0.499984740745262"/>
      <name val="Arial"/>
      <family val="2"/>
    </font>
    <font>
      <b/>
      <sz val="10"/>
      <color theme="3"/>
      <name val="Arial"/>
      <family val="2"/>
    </font>
    <font>
      <sz val="10"/>
      <color rgb="FFFF0000"/>
      <name val="Arial"/>
      <family val="2"/>
    </font>
    <font>
      <sz val="8"/>
      <color rgb="FFFF0000"/>
      <name val="Arial"/>
      <family val="2"/>
    </font>
    <font>
      <b/>
      <sz val="12"/>
      <color theme="6" tint="-0.499984740745262"/>
      <name val="Arial"/>
      <family val="2"/>
    </font>
    <font>
      <sz val="11"/>
      <name val="Garamond"/>
      <family val="1"/>
    </font>
    <font>
      <b/>
      <sz val="11"/>
      <name val="Garamond"/>
      <family val="1"/>
    </font>
    <font>
      <sz val="8"/>
      <color rgb="FF0070C0"/>
      <name val="Arial"/>
      <family val="2"/>
    </font>
    <font>
      <b/>
      <sz val="9"/>
      <color indexed="81"/>
      <name val="Segoe UI"/>
      <family val="2"/>
    </font>
    <font>
      <sz val="9"/>
      <color indexed="81"/>
      <name val="Segoe UI"/>
      <family val="2"/>
    </font>
    <font>
      <b/>
      <sz val="13"/>
      <color theme="6" tint="-0.499984740745262"/>
      <name val="Calibri"/>
      <family val="2"/>
      <scheme val="minor"/>
    </font>
    <font>
      <sz val="10"/>
      <color indexed="12"/>
      <name val="Arial"/>
      <family val="2"/>
    </font>
    <font>
      <b/>
      <sz val="10"/>
      <color indexed="12"/>
      <name val="Arial"/>
      <family val="2"/>
    </font>
    <font>
      <b/>
      <sz val="12"/>
      <color theme="3" tint="0.39997558519241921"/>
      <name val="Arial"/>
      <family val="2"/>
    </font>
    <font>
      <b/>
      <sz val="12"/>
      <color theme="1" tint="0.34998626667073579"/>
      <name val="Arial"/>
      <family val="2"/>
    </font>
    <font>
      <b/>
      <sz val="10"/>
      <color theme="1" tint="0.34998626667073579"/>
      <name val="Arial"/>
      <family val="2"/>
    </font>
    <font>
      <sz val="16"/>
      <color theme="1"/>
      <name val="Arial"/>
      <family val="2"/>
    </font>
    <font>
      <sz val="12"/>
      <color theme="1"/>
      <name val="Arial"/>
      <family val="2"/>
    </font>
    <font>
      <b/>
      <sz val="9"/>
      <color theme="1"/>
      <name val="Arial"/>
      <family val="2"/>
    </font>
    <font>
      <b/>
      <sz val="13"/>
      <color theme="6" tint="-0.499984740745262"/>
      <name val="Calibri"/>
      <family val="2"/>
    </font>
    <font>
      <b/>
      <sz val="8"/>
      <color rgb="FF0070C0"/>
      <name val="Arial"/>
      <family val="2"/>
    </font>
    <font>
      <b/>
      <vertAlign val="superscript"/>
      <sz val="10"/>
      <color rgb="FFFF0000"/>
      <name val="Arial"/>
      <family val="2"/>
    </font>
    <font>
      <b/>
      <sz val="8"/>
      <color rgb="FFFF0000"/>
      <name val="Arial"/>
      <family val="2"/>
    </font>
  </fonts>
  <fills count="15">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indexed="5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6" tint="0.59999389629810485"/>
        <bgColor indexed="64"/>
      </patternFill>
    </fill>
    <fill>
      <patternFill patternType="solid">
        <fgColor rgb="FFF3F9A7"/>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tint="-4.9989318521683403E-2"/>
        <bgColor indexed="64"/>
      </patternFill>
    </fill>
  </fills>
  <borders count="78">
    <border>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double">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double">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medium">
        <color indexed="64"/>
      </left>
      <right style="medium">
        <color indexed="64"/>
      </right>
      <top/>
      <bottom style="double">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diagonal/>
    </border>
    <border>
      <left style="medium">
        <color indexed="64"/>
      </left>
      <right/>
      <top/>
      <bottom style="thin">
        <color indexed="64"/>
      </bottom>
      <diagonal/>
    </border>
    <border>
      <left/>
      <right/>
      <top style="medium">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style="medium">
        <color indexed="64"/>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diagonal/>
    </border>
    <border>
      <left style="thin">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diagonal/>
    </border>
    <border>
      <left/>
      <right/>
      <top style="thin">
        <color indexed="64"/>
      </top>
      <bottom/>
      <diagonal/>
    </border>
    <border>
      <left/>
      <right/>
      <top/>
      <bottom style="thick">
        <color theme="4" tint="0.499984740745262"/>
      </bottom>
      <diagonal/>
    </border>
    <border>
      <left/>
      <right/>
      <top/>
      <bottom style="medium">
        <color theme="4" tint="0.39997558519241921"/>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theme="6" tint="0.39994506668294322"/>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thick">
        <color theme="6" tint="0.39994506668294322"/>
      </bottom>
      <diagonal/>
    </border>
    <border>
      <left style="thin">
        <color indexed="64"/>
      </left>
      <right style="thin">
        <color indexed="64"/>
      </right>
      <top style="thick">
        <color theme="6" tint="0.39994506668294322"/>
      </top>
      <bottom style="thin">
        <color indexed="64"/>
      </bottom>
      <diagonal/>
    </border>
    <border>
      <left style="medium">
        <color indexed="64"/>
      </left>
      <right/>
      <top style="thin">
        <color indexed="64"/>
      </top>
      <bottom/>
      <diagonal/>
    </border>
    <border>
      <left/>
      <right style="thin">
        <color indexed="64"/>
      </right>
      <top style="medium">
        <color theme="6" tint="0.39994506668294322"/>
      </top>
      <bottom/>
      <diagonal/>
    </border>
    <border>
      <left style="thin">
        <color indexed="64"/>
      </left>
      <right/>
      <top style="medium">
        <color theme="6" tint="0.39994506668294322"/>
      </top>
      <bottom/>
      <diagonal/>
    </border>
    <border>
      <left/>
      <right style="thin">
        <color indexed="64"/>
      </right>
      <top/>
      <bottom/>
      <diagonal/>
    </border>
    <border>
      <left/>
      <right/>
      <top/>
      <bottom style="thick">
        <color theme="0" tint="-0.34998626667073579"/>
      </bottom>
      <diagonal/>
    </border>
    <border>
      <left style="thin">
        <color indexed="64"/>
      </left>
      <right/>
      <top style="thick">
        <color theme="6" tint="0.39994506668294322"/>
      </top>
      <bottom style="thin">
        <color indexed="64"/>
      </bottom>
      <diagonal/>
    </border>
    <border>
      <left/>
      <right/>
      <top style="thick">
        <color theme="6" tint="0.39994506668294322"/>
      </top>
      <bottom style="thin">
        <color indexed="64"/>
      </bottom>
      <diagonal/>
    </border>
    <border>
      <left/>
      <right style="thin">
        <color indexed="64"/>
      </right>
      <top style="thick">
        <color theme="6" tint="0.39994506668294322"/>
      </top>
      <bottom style="thin">
        <color indexed="64"/>
      </bottom>
      <diagonal/>
    </border>
    <border>
      <left/>
      <right/>
      <top/>
      <bottom style="thick">
        <color rgb="FFFFFF00"/>
      </bottom>
      <diagonal/>
    </border>
    <border>
      <left/>
      <right style="medium">
        <color rgb="FF0070C0"/>
      </right>
      <top/>
      <bottom/>
      <diagonal/>
    </border>
    <border>
      <left/>
      <right/>
      <top/>
      <bottom style="thick">
        <color theme="4" tint="0.59996337778862885"/>
      </bottom>
      <diagonal/>
    </border>
    <border>
      <left/>
      <right/>
      <top/>
      <bottom style="thick">
        <color theme="0" tint="-0.24994659260841701"/>
      </bottom>
      <diagonal/>
    </border>
    <border>
      <left style="thin">
        <color indexed="64"/>
      </left>
      <right style="thin">
        <color indexed="64"/>
      </right>
      <top style="thick">
        <color theme="4" tint="0.59996337778862885"/>
      </top>
      <bottom/>
      <diagonal/>
    </border>
    <border>
      <left style="thin">
        <color indexed="64"/>
      </left>
      <right/>
      <top style="thick">
        <color rgb="FFFFFF00"/>
      </top>
      <bottom style="thin">
        <color indexed="64"/>
      </bottom>
      <diagonal/>
    </border>
    <border>
      <left/>
      <right style="thin">
        <color indexed="64"/>
      </right>
      <top style="thick">
        <color rgb="FFFFFF00"/>
      </top>
      <bottom style="thin">
        <color indexed="64"/>
      </bottom>
      <diagonal/>
    </border>
    <border>
      <left/>
      <right/>
      <top/>
      <bottom style="thick">
        <color theme="6" tint="0.59996337778862885"/>
      </bottom>
      <diagonal/>
    </border>
    <border>
      <left style="thin">
        <color indexed="64"/>
      </left>
      <right style="thin">
        <color indexed="64"/>
      </right>
      <top style="thick">
        <color theme="6" tint="0.59996337778862885"/>
      </top>
      <bottom style="thin">
        <color indexed="64"/>
      </bottom>
      <diagonal/>
    </border>
    <border>
      <left style="thin">
        <color indexed="64"/>
      </left>
      <right style="thin">
        <color indexed="64"/>
      </right>
      <top style="medium">
        <color indexed="64"/>
      </top>
      <bottom style="medium">
        <color indexed="64"/>
      </bottom>
      <diagonal/>
    </border>
  </borders>
  <cellStyleXfs count="18">
    <xf numFmtId="0" fontId="0" fillId="0" borderId="0"/>
    <xf numFmtId="165"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0" fontId="4" fillId="0" borderId="0"/>
    <xf numFmtId="0" fontId="36" fillId="0" borderId="48" applyNumberFormat="0" applyFill="0" applyAlignment="0" applyProtection="0"/>
    <xf numFmtId="0" fontId="37" fillId="0" borderId="49" applyNumberFormat="0" applyFill="0" applyAlignment="0" applyProtection="0"/>
    <xf numFmtId="0" fontId="3" fillId="0" borderId="0"/>
    <xf numFmtId="44" fontId="3" fillId="0" borderId="0" applyFont="0" applyFill="0" applyBorder="0" applyAlignment="0" applyProtection="0"/>
    <xf numFmtId="168"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0" fontId="2" fillId="0" borderId="0"/>
    <xf numFmtId="44" fontId="2"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44" fontId="1" fillId="0" borderId="0" applyFont="0" applyFill="0" applyBorder="0" applyAlignment="0" applyProtection="0"/>
  </cellStyleXfs>
  <cellXfs count="761">
    <xf numFmtId="0" fontId="0" fillId="0" borderId="0" xfId="0"/>
    <xf numFmtId="167" fontId="6" fillId="0" borderId="0" xfId="0" applyNumberFormat="1" applyFont="1" applyProtection="1">
      <protection locked="0"/>
    </xf>
    <xf numFmtId="167" fontId="6" fillId="0" borderId="0" xfId="0" applyNumberFormat="1" applyFont="1" applyBorder="1" applyProtection="1">
      <protection locked="0"/>
    </xf>
    <xf numFmtId="0" fontId="6" fillId="0" borderId="0" xfId="0" applyFont="1" applyProtection="1">
      <protection locked="0"/>
    </xf>
    <xf numFmtId="0" fontId="10" fillId="0" borderId="0" xfId="0" applyFont="1" applyAlignment="1" applyProtection="1">
      <alignment horizontal="left"/>
      <protection locked="0"/>
    </xf>
    <xf numFmtId="0" fontId="5" fillId="0" borderId="0" xfId="0" applyFont="1" applyAlignment="1" applyProtection="1">
      <alignment horizontal="center"/>
      <protection locked="0"/>
    </xf>
    <xf numFmtId="0" fontId="5" fillId="0" borderId="0" xfId="0" applyFont="1" applyAlignment="1" applyProtection="1">
      <alignment horizontal="left"/>
      <protection locked="0"/>
    </xf>
    <xf numFmtId="0" fontId="12" fillId="0" borderId="0" xfId="0" applyFont="1" applyProtection="1">
      <protection locked="0"/>
    </xf>
    <xf numFmtId="0" fontId="6" fillId="0" borderId="0" xfId="0" applyFont="1" applyAlignment="1" applyProtection="1">
      <alignment horizontal="center"/>
      <protection locked="0"/>
    </xf>
    <xf numFmtId="10" fontId="16" fillId="0" borderId="0" xfId="0" applyNumberFormat="1" applyFont="1" applyProtection="1">
      <protection locked="0"/>
    </xf>
    <xf numFmtId="166" fontId="6" fillId="0" borderId="0" xfId="0" applyNumberFormat="1" applyFont="1" applyProtection="1">
      <protection locked="0"/>
    </xf>
    <xf numFmtId="10" fontId="16" fillId="0" borderId="0" xfId="0" applyNumberFormat="1" applyFont="1" applyBorder="1" applyProtection="1">
      <protection locked="0"/>
    </xf>
    <xf numFmtId="10" fontId="6" fillId="0" borderId="0" xfId="0" applyNumberFormat="1" applyFont="1" applyProtection="1">
      <protection locked="0"/>
    </xf>
    <xf numFmtId="10" fontId="12" fillId="0" borderId="27" xfId="0" applyNumberFormat="1" applyFont="1" applyBorder="1" applyAlignment="1" applyProtection="1">
      <alignment horizontal="justify" vertical="justify" wrapText="1"/>
      <protection locked="0"/>
    </xf>
    <xf numFmtId="0" fontId="12" fillId="0" borderId="28" xfId="0" applyFont="1" applyBorder="1" applyAlignment="1" applyProtection="1">
      <alignment horizontal="justify" vertical="justify"/>
      <protection locked="0"/>
    </xf>
    <xf numFmtId="0" fontId="6" fillId="0" borderId="0" xfId="0" applyFont="1" applyFill="1" applyBorder="1" applyProtection="1">
      <protection locked="0"/>
    </xf>
    <xf numFmtId="0" fontId="12" fillId="0" borderId="0" xfId="0" applyFont="1" applyFill="1" applyBorder="1" applyProtection="1">
      <protection locked="0"/>
    </xf>
    <xf numFmtId="0" fontId="5" fillId="0" borderId="0" xfId="0" applyFont="1" applyProtection="1">
      <protection locked="0"/>
    </xf>
    <xf numFmtId="0" fontId="5" fillId="0" borderId="0" xfId="0" applyFont="1" applyBorder="1" applyAlignment="1" applyProtection="1">
      <alignment horizontal="left"/>
      <protection locked="0"/>
    </xf>
    <xf numFmtId="166" fontId="17" fillId="0" borderId="0" xfId="0" applyNumberFormat="1" applyFont="1" applyFill="1" applyBorder="1" applyProtection="1">
      <protection locked="0"/>
    </xf>
    <xf numFmtId="167" fontId="5" fillId="0" borderId="0" xfId="0" applyNumberFormat="1" applyFont="1" applyFill="1" applyBorder="1" applyAlignment="1" applyProtection="1">
      <alignment horizontal="center"/>
      <protection locked="0"/>
    </xf>
    <xf numFmtId="10" fontId="8" fillId="4" borderId="3" xfId="0" applyNumberFormat="1" applyFont="1" applyFill="1" applyBorder="1" applyAlignment="1" applyProtection="1">
      <alignment vertical="center"/>
    </xf>
    <xf numFmtId="10" fontId="16" fillId="4" borderId="32" xfId="0" applyNumberFormat="1" applyFont="1" applyFill="1" applyBorder="1" applyAlignment="1" applyProtection="1">
      <alignment vertical="center"/>
    </xf>
    <xf numFmtId="10" fontId="8" fillId="3" borderId="20" xfId="0" applyNumberFormat="1" applyFont="1" applyFill="1" applyBorder="1" applyAlignment="1" applyProtection="1">
      <alignment vertical="center"/>
    </xf>
    <xf numFmtId="10" fontId="16" fillId="0" borderId="0" xfId="0" applyNumberFormat="1" applyFont="1" applyAlignment="1" applyProtection="1">
      <alignment vertical="center"/>
    </xf>
    <xf numFmtId="166" fontId="7" fillId="3" borderId="20" xfId="0" applyNumberFormat="1" applyFont="1" applyFill="1" applyBorder="1" applyAlignment="1" applyProtection="1">
      <alignment vertical="center"/>
    </xf>
    <xf numFmtId="10" fontId="8" fillId="3" borderId="20" xfId="0" applyNumberFormat="1" applyFont="1" applyFill="1" applyBorder="1" applyProtection="1"/>
    <xf numFmtId="166" fontId="7" fillId="3" borderId="20" xfId="0" applyNumberFormat="1" applyFont="1" applyFill="1" applyBorder="1" applyProtection="1"/>
    <xf numFmtId="166" fontId="13" fillId="3" borderId="20" xfId="0" applyNumberFormat="1" applyFont="1" applyFill="1" applyBorder="1" applyProtection="1"/>
    <xf numFmtId="10" fontId="8" fillId="4" borderId="20" xfId="0" applyNumberFormat="1" applyFont="1" applyFill="1" applyBorder="1" applyProtection="1"/>
    <xf numFmtId="10" fontId="8" fillId="4" borderId="33" xfId="0" applyNumberFormat="1" applyFont="1" applyFill="1" applyBorder="1" applyProtection="1"/>
    <xf numFmtId="166" fontId="5" fillId="4" borderId="2" xfId="0" applyNumberFormat="1" applyFont="1" applyFill="1" applyBorder="1" applyProtection="1"/>
    <xf numFmtId="10" fontId="16" fillId="3" borderId="26" xfId="0" applyNumberFormat="1" applyFont="1" applyFill="1" applyBorder="1" applyProtection="1"/>
    <xf numFmtId="167" fontId="5" fillId="3" borderId="20" xfId="0" applyNumberFormat="1" applyFont="1" applyFill="1" applyBorder="1" applyProtection="1"/>
    <xf numFmtId="166" fontId="16" fillId="4" borderId="20" xfId="0" applyNumberFormat="1" applyFont="1" applyFill="1" applyBorder="1" applyProtection="1"/>
    <xf numFmtId="166" fontId="5" fillId="0" borderId="2" xfId="0" applyNumberFormat="1" applyFont="1" applyBorder="1" applyProtection="1"/>
    <xf numFmtId="167" fontId="5" fillId="5" borderId="3" xfId="0" applyNumberFormat="1" applyFont="1" applyFill="1" applyBorder="1" applyProtection="1"/>
    <xf numFmtId="10" fontId="8" fillId="4" borderId="1" xfId="0" applyNumberFormat="1" applyFont="1" applyFill="1" applyBorder="1" applyProtection="1"/>
    <xf numFmtId="167" fontId="7" fillId="3" borderId="20" xfId="0" applyNumberFormat="1" applyFont="1" applyFill="1" applyBorder="1" applyProtection="1"/>
    <xf numFmtId="166" fontId="6" fillId="0" borderId="0" xfId="0" applyNumberFormat="1" applyFont="1" applyAlignment="1" applyProtection="1">
      <alignment vertical="center"/>
    </xf>
    <xf numFmtId="166" fontId="8" fillId="0" borderId="13" xfId="0" applyNumberFormat="1" applyFont="1" applyBorder="1" applyAlignment="1" applyProtection="1">
      <alignment horizontal="center" vertical="center"/>
    </xf>
    <xf numFmtId="167" fontId="5" fillId="3" borderId="20" xfId="0" applyNumberFormat="1" applyFont="1" applyFill="1" applyBorder="1" applyAlignment="1" applyProtection="1">
      <alignment vertical="center"/>
    </xf>
    <xf numFmtId="10" fontId="16" fillId="4" borderId="3" xfId="0" applyNumberFormat="1" applyFont="1" applyFill="1" applyBorder="1" applyAlignment="1" applyProtection="1">
      <alignment vertical="center"/>
    </xf>
    <xf numFmtId="0" fontId="10" fillId="0" borderId="3" xfId="0" applyFont="1" applyBorder="1" applyAlignment="1" applyProtection="1">
      <alignment horizontal="left"/>
    </xf>
    <xf numFmtId="168" fontId="5" fillId="2" borderId="3" xfId="0" applyNumberFormat="1" applyFont="1" applyFill="1" applyBorder="1" applyAlignment="1" applyProtection="1">
      <alignment horizontal="center"/>
    </xf>
    <xf numFmtId="167" fontId="5" fillId="0" borderId="3" xfId="0" applyNumberFormat="1" applyFont="1" applyFill="1" applyBorder="1" applyAlignment="1" applyProtection="1">
      <alignment horizontal="center"/>
    </xf>
    <xf numFmtId="167" fontId="5" fillId="0" borderId="0" xfId="0" applyNumberFormat="1" applyFont="1" applyFill="1" applyBorder="1" applyAlignment="1" applyProtection="1">
      <alignment horizontal="center"/>
    </xf>
    <xf numFmtId="0" fontId="10" fillId="0" borderId="0" xfId="0" applyFont="1" applyAlignment="1" applyProtection="1">
      <alignment horizontal="left"/>
    </xf>
    <xf numFmtId="0" fontId="5" fillId="0" borderId="0" xfId="0" applyFont="1" applyAlignment="1" applyProtection="1">
      <alignment horizontal="center"/>
    </xf>
    <xf numFmtId="0" fontId="5" fillId="0" borderId="0" xfId="0" applyFont="1" applyAlignment="1" applyProtection="1">
      <alignment horizontal="left"/>
    </xf>
    <xf numFmtId="167" fontId="5" fillId="0" borderId="0" xfId="0" applyNumberFormat="1" applyFont="1" applyAlignment="1" applyProtection="1">
      <alignment horizontal="left"/>
    </xf>
    <xf numFmtId="0" fontId="8" fillId="0" borderId="0" xfId="0" applyFont="1" applyAlignment="1" applyProtection="1">
      <alignment horizontal="center"/>
    </xf>
    <xf numFmtId="0" fontId="8" fillId="0" borderId="14" xfId="0" applyFont="1" applyFill="1" applyBorder="1" applyAlignment="1" applyProtection="1">
      <alignment horizontal="center"/>
    </xf>
    <xf numFmtId="0" fontId="5" fillId="0" borderId="15" xfId="0" applyFont="1" applyBorder="1" applyAlignment="1" applyProtection="1">
      <alignment horizontal="center"/>
    </xf>
    <xf numFmtId="9" fontId="5" fillId="2" borderId="10" xfId="2" applyFont="1" applyFill="1" applyBorder="1" applyAlignment="1" applyProtection="1">
      <alignment horizontal="center" vertical="center"/>
    </xf>
    <xf numFmtId="10" fontId="8" fillId="4" borderId="16" xfId="0" applyNumberFormat="1" applyFont="1" applyFill="1" applyBorder="1" applyAlignment="1" applyProtection="1">
      <alignment vertical="center"/>
    </xf>
    <xf numFmtId="0" fontId="8" fillId="0" borderId="18" xfId="0" applyFont="1" applyFill="1" applyBorder="1" applyAlignment="1" applyProtection="1">
      <alignment horizontal="center"/>
    </xf>
    <xf numFmtId="0" fontId="6" fillId="0" borderId="4" xfId="0" applyFont="1" applyBorder="1" applyAlignment="1" applyProtection="1">
      <alignment vertical="center"/>
    </xf>
    <xf numFmtId="167" fontId="6" fillId="0" borderId="11" xfId="0" applyNumberFormat="1" applyFont="1" applyBorder="1" applyAlignment="1" applyProtection="1">
      <alignment vertical="center"/>
    </xf>
    <xf numFmtId="166" fontId="5" fillId="2" borderId="8" xfId="0" applyNumberFormat="1" applyFont="1" applyFill="1" applyBorder="1" applyAlignment="1" applyProtection="1">
      <alignment vertical="center"/>
    </xf>
    <xf numFmtId="0" fontId="12" fillId="0" borderId="28" xfId="0" applyFont="1" applyBorder="1" applyAlignment="1" applyProtection="1">
      <alignment horizontal="justify" vertical="justify"/>
    </xf>
    <xf numFmtId="166" fontId="5" fillId="2" borderId="9" xfId="0" applyNumberFormat="1" applyFont="1" applyFill="1" applyBorder="1" applyAlignment="1" applyProtection="1">
      <alignment vertical="center"/>
    </xf>
    <xf numFmtId="0" fontId="5" fillId="3" borderId="19" xfId="0" applyFont="1" applyFill="1" applyBorder="1" applyAlignment="1" applyProtection="1">
      <alignment vertical="center"/>
    </xf>
    <xf numFmtId="167" fontId="5" fillId="3" borderId="12" xfId="0" applyNumberFormat="1" applyFont="1" applyFill="1" applyBorder="1" applyAlignment="1" applyProtection="1">
      <alignment vertical="center"/>
    </xf>
    <xf numFmtId="0" fontId="12" fillId="3" borderId="20" xfId="0" applyFont="1" applyFill="1" applyBorder="1" applyAlignment="1" applyProtection="1">
      <alignment horizontal="justify" vertical="justify"/>
    </xf>
    <xf numFmtId="0" fontId="6" fillId="0" borderId="0" xfId="0" applyFont="1" applyAlignment="1" applyProtection="1">
      <alignment vertical="center"/>
    </xf>
    <xf numFmtId="167" fontId="6" fillId="0" borderId="0" xfId="0" applyNumberFormat="1" applyFont="1" applyAlignment="1" applyProtection="1">
      <alignment vertical="center"/>
    </xf>
    <xf numFmtId="0" fontId="12" fillId="0" borderId="0" xfId="0" applyFont="1" applyProtection="1"/>
    <xf numFmtId="167" fontId="5" fillId="0" borderId="0" xfId="0" applyNumberFormat="1" applyFont="1" applyAlignment="1" applyProtection="1">
      <alignment vertical="center"/>
    </xf>
    <xf numFmtId="0" fontId="5" fillId="0" borderId="0" xfId="0" applyFont="1" applyAlignment="1" applyProtection="1">
      <alignment vertical="center"/>
    </xf>
    <xf numFmtId="167" fontId="5" fillId="2" borderId="10" xfId="0" applyNumberFormat="1" applyFont="1" applyFill="1" applyBorder="1" applyAlignment="1" applyProtection="1">
      <alignment horizontal="center" vertical="center"/>
    </xf>
    <xf numFmtId="0" fontId="6" fillId="0" borderId="21" xfId="0" applyFont="1" applyBorder="1" applyAlignment="1" applyProtection="1">
      <alignment vertical="center"/>
    </xf>
    <xf numFmtId="167" fontId="5" fillId="2" borderId="2" xfId="0" applyNumberFormat="1" applyFont="1" applyFill="1" applyBorder="1" applyAlignment="1" applyProtection="1">
      <alignment vertical="center"/>
    </xf>
    <xf numFmtId="10" fontId="12" fillId="0" borderId="27" xfId="0" applyNumberFormat="1" applyFont="1" applyBorder="1" applyAlignment="1" applyProtection="1">
      <alignment horizontal="justify" vertical="justify" wrapText="1"/>
    </xf>
    <xf numFmtId="0" fontId="6" fillId="0" borderId="5" xfId="0" applyFont="1" applyBorder="1" applyAlignment="1" applyProtection="1">
      <alignment vertical="center"/>
    </xf>
    <xf numFmtId="0" fontId="12" fillId="0" borderId="22" xfId="0" applyFont="1" applyBorder="1" applyAlignment="1" applyProtection="1">
      <alignment horizontal="justify" vertical="justify"/>
    </xf>
    <xf numFmtId="0" fontId="5" fillId="3" borderId="20" xfId="0" applyFont="1" applyFill="1" applyBorder="1" applyAlignment="1" applyProtection="1">
      <alignment vertical="center"/>
    </xf>
    <xf numFmtId="10" fontId="12" fillId="0" borderId="20" xfId="0" applyNumberFormat="1" applyFont="1" applyBorder="1" applyAlignment="1" applyProtection="1">
      <alignment horizontal="justify" vertical="justify" wrapText="1"/>
    </xf>
    <xf numFmtId="0" fontId="12" fillId="0" borderId="27" xfId="0" applyNumberFormat="1" applyFont="1" applyFill="1" applyBorder="1" applyAlignment="1" applyProtection="1">
      <alignment horizontal="justify" vertical="justify"/>
    </xf>
    <xf numFmtId="0" fontId="12" fillId="3" borderId="20" xfId="0" applyFont="1" applyFill="1" applyBorder="1" applyProtection="1"/>
    <xf numFmtId="167" fontId="6" fillId="0" borderId="0" xfId="0" applyNumberFormat="1" applyFont="1" applyProtection="1"/>
    <xf numFmtId="10" fontId="16" fillId="0" borderId="0" xfId="0" applyNumberFormat="1" applyFont="1" applyProtection="1"/>
    <xf numFmtId="166" fontId="6" fillId="0" borderId="0" xfId="0" applyNumberFormat="1" applyFont="1" applyProtection="1"/>
    <xf numFmtId="10" fontId="8" fillId="4" borderId="13" xfId="0" applyNumberFormat="1" applyFont="1" applyFill="1" applyBorder="1" applyAlignment="1" applyProtection="1">
      <alignment horizontal="center"/>
    </xf>
    <xf numFmtId="0" fontId="5" fillId="3" borderId="19" xfId="0" applyFont="1" applyFill="1" applyBorder="1" applyProtection="1"/>
    <xf numFmtId="0" fontId="6" fillId="0" borderId="0" xfId="0" applyFont="1" applyProtection="1"/>
    <xf numFmtId="167" fontId="6" fillId="3" borderId="12" xfId="0" applyNumberFormat="1" applyFont="1" applyFill="1" applyBorder="1" applyProtection="1"/>
    <xf numFmtId="10" fontId="16" fillId="0" borderId="24" xfId="0" applyNumberFormat="1" applyFont="1" applyBorder="1" applyProtection="1"/>
    <xf numFmtId="166" fontId="6" fillId="0" borderId="24" xfId="0" applyNumberFormat="1" applyFont="1" applyBorder="1" applyProtection="1"/>
    <xf numFmtId="0" fontId="5" fillId="0" borderId="25" xfId="0" applyFont="1" applyBorder="1" applyAlignment="1" applyProtection="1">
      <alignment horizontal="center"/>
    </xf>
    <xf numFmtId="167" fontId="6" fillId="0" borderId="0" xfId="0" applyNumberFormat="1" applyFont="1" applyBorder="1" applyProtection="1"/>
    <xf numFmtId="10" fontId="16" fillId="0" borderId="0" xfId="0" applyNumberFormat="1" applyFont="1" applyBorder="1" applyProtection="1"/>
    <xf numFmtId="166" fontId="6" fillId="0" borderId="0" xfId="0" applyNumberFormat="1" applyFont="1" applyBorder="1" applyProtection="1"/>
    <xf numFmtId="10" fontId="8" fillId="4" borderId="16" xfId="0" applyNumberFormat="1" applyFont="1" applyFill="1" applyBorder="1" applyAlignment="1" applyProtection="1">
      <alignment horizontal="center"/>
    </xf>
    <xf numFmtId="0" fontId="12" fillId="0" borderId="22" xfId="0" applyFont="1" applyBorder="1" applyProtection="1"/>
    <xf numFmtId="0" fontId="12" fillId="3" borderId="29" xfId="0" applyFont="1" applyFill="1" applyBorder="1" applyProtection="1"/>
    <xf numFmtId="0" fontId="6" fillId="0" borderId="25" xfId="0" applyFont="1" applyBorder="1" applyProtection="1"/>
    <xf numFmtId="0" fontId="12" fillId="3" borderId="20" xfId="0" applyFont="1" applyFill="1" applyBorder="1" applyAlignment="1" applyProtection="1">
      <alignment horizontal="left"/>
    </xf>
    <xf numFmtId="0" fontId="12" fillId="0" borderId="22" xfId="0" applyFont="1" applyBorder="1" applyAlignment="1" applyProtection="1">
      <alignment horizontal="left"/>
    </xf>
    <xf numFmtId="0" fontId="8" fillId="0" borderId="20" xfId="0" applyFont="1" applyFill="1" applyBorder="1" applyAlignment="1" applyProtection="1">
      <alignment horizontal="center"/>
    </xf>
    <xf numFmtId="167" fontId="5" fillId="2" borderId="10" xfId="0" applyNumberFormat="1" applyFont="1" applyFill="1" applyBorder="1" applyAlignment="1" applyProtection="1">
      <alignment horizontal="center"/>
    </xf>
    <xf numFmtId="166" fontId="8" fillId="4" borderId="13" xfId="0" applyNumberFormat="1" applyFont="1" applyFill="1" applyBorder="1" applyAlignment="1" applyProtection="1">
      <alignment horizontal="center"/>
    </xf>
    <xf numFmtId="0" fontId="6" fillId="0" borderId="23" xfId="0" applyFont="1" applyBorder="1" applyProtection="1"/>
    <xf numFmtId="0" fontId="5" fillId="2" borderId="4" xfId="0" applyFont="1" applyFill="1" applyBorder="1" applyProtection="1"/>
    <xf numFmtId="0" fontId="8" fillId="0" borderId="25" xfId="0" applyFont="1" applyBorder="1" applyProtection="1"/>
    <xf numFmtId="0" fontId="12" fillId="0" borderId="24" xfId="0" applyFont="1" applyBorder="1" applyProtection="1"/>
    <xf numFmtId="167" fontId="16" fillId="0" borderId="0" xfId="0" applyNumberFormat="1" applyFont="1" applyBorder="1" applyProtection="1"/>
    <xf numFmtId="0" fontId="12" fillId="0" borderId="30" xfId="0" applyFont="1" applyBorder="1" applyProtection="1"/>
    <xf numFmtId="0" fontId="9" fillId="0" borderId="19" xfId="0" applyFont="1" applyBorder="1" applyAlignment="1" applyProtection="1">
      <alignment horizontal="left"/>
    </xf>
    <xf numFmtId="167" fontId="6" fillId="0" borderId="12" xfId="0" applyNumberFormat="1" applyFont="1" applyBorder="1" applyProtection="1"/>
    <xf numFmtId="10" fontId="16" fillId="0" borderId="26" xfId="0" applyNumberFormat="1" applyFont="1" applyBorder="1" applyProtection="1"/>
    <xf numFmtId="0" fontId="8" fillId="0" borderId="2" xfId="0" applyFont="1" applyFill="1" applyBorder="1" applyAlignment="1" applyProtection="1">
      <alignment horizontal="center"/>
      <protection locked="0"/>
    </xf>
    <xf numFmtId="0" fontId="12" fillId="0" borderId="8" xfId="0" applyFont="1" applyBorder="1" applyProtection="1">
      <protection locked="0"/>
    </xf>
    <xf numFmtId="164" fontId="12" fillId="0" borderId="8" xfId="0" applyNumberFormat="1" applyFont="1" applyBorder="1" applyProtection="1">
      <protection locked="0"/>
    </xf>
    <xf numFmtId="0" fontId="8" fillId="0" borderId="7" xfId="0" applyFont="1" applyFill="1" applyBorder="1" applyAlignment="1" applyProtection="1">
      <alignment horizontal="center"/>
      <protection locked="0"/>
    </xf>
    <xf numFmtId="10" fontId="12" fillId="0" borderId="8" xfId="0" applyNumberFormat="1" applyFont="1" applyBorder="1" applyAlignment="1" applyProtection="1">
      <alignment horizontal="justify" vertical="justify" wrapText="1"/>
      <protection locked="0"/>
    </xf>
    <xf numFmtId="0" fontId="6" fillId="0" borderId="8" xfId="0" applyFont="1" applyBorder="1" applyProtection="1">
      <protection locked="0"/>
    </xf>
    <xf numFmtId="0" fontId="5" fillId="0" borderId="3" xfId="0" applyFont="1" applyBorder="1" applyAlignment="1" applyProtection="1">
      <alignment horizontal="center"/>
      <protection locked="0"/>
    </xf>
    <xf numFmtId="167" fontId="5" fillId="3" borderId="3" xfId="0" applyNumberFormat="1" applyFont="1" applyFill="1" applyBorder="1" applyProtection="1"/>
    <xf numFmtId="166" fontId="7" fillId="6" borderId="20" xfId="0" applyNumberFormat="1" applyFont="1" applyFill="1" applyBorder="1" applyProtection="1"/>
    <xf numFmtId="10" fontId="9" fillId="6" borderId="20" xfId="0" applyNumberFormat="1" applyFont="1" applyFill="1" applyBorder="1" applyAlignment="1" applyProtection="1">
      <alignment horizontal="right"/>
    </xf>
    <xf numFmtId="166" fontId="9" fillId="6" borderId="20" xfId="0" applyNumberFormat="1" applyFont="1" applyFill="1" applyBorder="1" applyAlignment="1" applyProtection="1">
      <alignment horizontal="right"/>
    </xf>
    <xf numFmtId="0" fontId="10" fillId="0" borderId="38" xfId="0" applyFont="1" applyBorder="1" applyAlignment="1" applyProtection="1">
      <alignment horizontal="left"/>
      <protection locked="0"/>
    </xf>
    <xf numFmtId="0" fontId="10" fillId="0" borderId="41" xfId="0" applyFont="1" applyBorder="1" applyAlignment="1" applyProtection="1">
      <alignment horizontal="left"/>
      <protection locked="0"/>
    </xf>
    <xf numFmtId="0" fontId="10" fillId="0" borderId="32" xfId="0" applyFont="1" applyBorder="1" applyAlignment="1" applyProtection="1">
      <alignment horizontal="left"/>
      <protection locked="0"/>
    </xf>
    <xf numFmtId="10" fontId="5" fillId="0" borderId="0" xfId="0" applyNumberFormat="1" applyFont="1" applyBorder="1" applyAlignment="1" applyProtection="1">
      <alignment horizontal="left"/>
      <protection locked="0"/>
    </xf>
    <xf numFmtId="0" fontId="8" fillId="0" borderId="0" xfId="0" applyFont="1" applyBorder="1" applyAlignment="1" applyProtection="1">
      <alignment horizontal="center"/>
      <protection locked="0"/>
    </xf>
    <xf numFmtId="0" fontId="5" fillId="0" borderId="0" xfId="0" applyFont="1" applyBorder="1" applyAlignment="1" applyProtection="1">
      <alignment horizontal="center"/>
      <protection locked="0"/>
    </xf>
    <xf numFmtId="0" fontId="5" fillId="0" borderId="1" xfId="0" applyFont="1" applyFill="1" applyBorder="1" applyProtection="1">
      <protection locked="0"/>
    </xf>
    <xf numFmtId="0" fontId="5" fillId="0" borderId="8" xfId="0" applyFont="1" applyBorder="1" applyAlignment="1" applyProtection="1">
      <alignment horizontal="center"/>
      <protection locked="0"/>
    </xf>
    <xf numFmtId="0" fontId="5" fillId="0" borderId="8" xfId="0" applyFont="1" applyBorder="1" applyProtection="1">
      <protection locked="0"/>
    </xf>
    <xf numFmtId="166" fontId="6" fillId="0" borderId="3" xfId="0" applyNumberFormat="1" applyFont="1" applyBorder="1" applyAlignment="1" applyProtection="1">
      <alignment vertical="center"/>
    </xf>
    <xf numFmtId="164" fontId="6" fillId="5" borderId="3" xfId="3" applyFont="1" applyFill="1" applyBorder="1" applyAlignment="1" applyProtection="1">
      <alignment vertical="center"/>
    </xf>
    <xf numFmtId="10" fontId="16" fillId="3" borderId="3" xfId="0" applyNumberFormat="1" applyFont="1" applyFill="1" applyBorder="1" applyAlignment="1" applyProtection="1">
      <alignment vertical="center"/>
    </xf>
    <xf numFmtId="167" fontId="5" fillId="3" borderId="3" xfId="0" applyNumberFormat="1" applyFont="1" applyFill="1" applyBorder="1" applyAlignment="1" applyProtection="1">
      <alignment vertical="center"/>
    </xf>
    <xf numFmtId="10" fontId="5" fillId="3" borderId="3" xfId="0" applyNumberFormat="1" applyFont="1" applyFill="1" applyBorder="1" applyAlignment="1" applyProtection="1">
      <alignment vertical="center"/>
    </xf>
    <xf numFmtId="10" fontId="8" fillId="3" borderId="3" xfId="0" applyNumberFormat="1" applyFont="1" applyFill="1" applyBorder="1" applyAlignment="1" applyProtection="1">
      <alignment vertical="center"/>
    </xf>
    <xf numFmtId="166" fontId="5" fillId="3" borderId="3" xfId="0" applyNumberFormat="1" applyFont="1" applyFill="1" applyBorder="1" applyAlignment="1" applyProtection="1">
      <alignment vertical="center"/>
    </xf>
    <xf numFmtId="167" fontId="5" fillId="2" borderId="3" xfId="0" applyNumberFormat="1" applyFont="1" applyFill="1" applyBorder="1" applyAlignment="1" applyProtection="1">
      <alignment vertical="center"/>
    </xf>
    <xf numFmtId="10" fontId="8" fillId="4" borderId="3" xfId="0" applyNumberFormat="1" applyFont="1" applyFill="1" applyBorder="1" applyProtection="1"/>
    <xf numFmtId="166" fontId="5" fillId="0" borderId="3" xfId="0" applyNumberFormat="1" applyFont="1" applyBorder="1" applyProtection="1"/>
    <xf numFmtId="10" fontId="5" fillId="3" borderId="3" xfId="0" applyNumberFormat="1" applyFont="1" applyFill="1" applyBorder="1" applyProtection="1"/>
    <xf numFmtId="166" fontId="6" fillId="3" borderId="3" xfId="0" applyNumberFormat="1" applyFont="1" applyFill="1" applyBorder="1" applyAlignment="1" applyProtection="1">
      <alignment vertical="center"/>
    </xf>
    <xf numFmtId="166" fontId="13" fillId="6" borderId="28" xfId="0" applyNumberFormat="1" applyFont="1" applyFill="1" applyBorder="1" applyAlignment="1" applyProtection="1">
      <alignment vertical="center"/>
    </xf>
    <xf numFmtId="10" fontId="16" fillId="6" borderId="43" xfId="0" applyNumberFormat="1" applyFont="1" applyFill="1" applyBorder="1" applyAlignment="1" applyProtection="1">
      <alignment vertical="center"/>
    </xf>
    <xf numFmtId="0" fontId="5" fillId="5" borderId="11" xfId="0" applyFont="1" applyFill="1" applyBorder="1" applyAlignment="1" applyProtection="1">
      <alignment horizontal="left"/>
      <protection locked="0"/>
    </xf>
    <xf numFmtId="0" fontId="5" fillId="5" borderId="8" xfId="0" applyFont="1" applyFill="1" applyBorder="1" applyAlignment="1" applyProtection="1">
      <alignment horizontal="left"/>
      <protection locked="0"/>
    </xf>
    <xf numFmtId="0" fontId="6" fillId="0" borderId="8" xfId="0" applyFont="1" applyBorder="1" applyAlignment="1" applyProtection="1">
      <alignment shrinkToFit="1"/>
      <protection locked="0"/>
    </xf>
    <xf numFmtId="0" fontId="9" fillId="0" borderId="0" xfId="0" applyFont="1" applyAlignment="1" applyProtection="1">
      <alignment horizontal="left"/>
    </xf>
    <xf numFmtId="166" fontId="8" fillId="5" borderId="17" xfId="0" applyNumberFormat="1" applyFont="1" applyFill="1" applyBorder="1" applyAlignment="1" applyProtection="1">
      <alignment horizontal="center" vertical="center"/>
    </xf>
    <xf numFmtId="0" fontId="9" fillId="0" borderId="0" xfId="0" applyFont="1" applyAlignment="1" applyProtection="1">
      <alignment horizontal="left" vertical="center"/>
    </xf>
    <xf numFmtId="0" fontId="15" fillId="0" borderId="0" xfId="0" applyFont="1" applyAlignment="1" applyProtection="1">
      <alignment vertical="center"/>
    </xf>
    <xf numFmtId="0" fontId="9" fillId="0" borderId="3" xfId="0" applyFont="1" applyBorder="1" applyAlignment="1" applyProtection="1">
      <alignment horizontal="center" vertical="center"/>
    </xf>
    <xf numFmtId="167" fontId="5" fillId="2" borderId="34" xfId="0" applyNumberFormat="1" applyFont="1" applyFill="1" applyBorder="1" applyAlignment="1" applyProtection="1">
      <alignment horizontal="center" vertical="center"/>
    </xf>
    <xf numFmtId="0" fontId="6" fillId="5" borderId="7" xfId="0" applyFont="1" applyFill="1" applyBorder="1" applyAlignment="1" applyProtection="1">
      <alignment vertical="center"/>
    </xf>
    <xf numFmtId="0" fontId="5" fillId="0" borderId="3" xfId="0" applyFont="1" applyBorder="1" applyAlignment="1" applyProtection="1">
      <alignment horizontal="center" vertical="center"/>
    </xf>
    <xf numFmtId="10" fontId="5" fillId="2" borderId="3" xfId="0" applyNumberFormat="1" applyFont="1" applyFill="1" applyBorder="1" applyAlignment="1" applyProtection="1">
      <alignment horizontal="center" vertical="center"/>
    </xf>
    <xf numFmtId="166" fontId="8" fillId="0" borderId="1" xfId="0" applyNumberFormat="1" applyFont="1" applyBorder="1" applyAlignment="1" applyProtection="1">
      <alignment horizontal="center" vertical="center"/>
    </xf>
    <xf numFmtId="0" fontId="8" fillId="0" borderId="2" xfId="0" applyFont="1" applyFill="1" applyBorder="1" applyAlignment="1" applyProtection="1">
      <alignment horizontal="center"/>
    </xf>
    <xf numFmtId="0" fontId="6" fillId="0" borderId="3" xfId="0" applyFont="1" applyBorder="1" applyAlignment="1" applyProtection="1">
      <alignment vertical="center"/>
    </xf>
    <xf numFmtId="0" fontId="5" fillId="0" borderId="3" xfId="0" applyFont="1" applyBorder="1" applyAlignment="1" applyProtection="1">
      <alignment vertical="center"/>
    </xf>
    <xf numFmtId="0" fontId="18" fillId="0" borderId="3" xfId="0" applyFont="1" applyBorder="1" applyAlignment="1" applyProtection="1">
      <alignment horizontal="justify" wrapText="1"/>
    </xf>
    <xf numFmtId="10" fontId="6" fillId="0" borderId="0" xfId="0" applyNumberFormat="1" applyFont="1" applyAlignment="1" applyProtection="1">
      <alignment vertical="center"/>
    </xf>
    <xf numFmtId="0" fontId="8" fillId="0" borderId="7" xfId="0" applyFont="1" applyFill="1" applyBorder="1" applyAlignment="1" applyProtection="1">
      <alignment horizontal="center"/>
    </xf>
    <xf numFmtId="0" fontId="5" fillId="0" borderId="35" xfId="0" applyFont="1" applyBorder="1" applyAlignment="1" applyProtection="1">
      <alignment horizontal="center" vertical="center"/>
    </xf>
    <xf numFmtId="10" fontId="5" fillId="2" borderId="36" xfId="0" applyNumberFormat="1" applyFont="1" applyFill="1" applyBorder="1" applyAlignment="1" applyProtection="1">
      <alignment horizontal="center" vertical="center"/>
    </xf>
    <xf numFmtId="10" fontId="8" fillId="4" borderId="37" xfId="0" applyNumberFormat="1" applyFont="1" applyFill="1" applyBorder="1" applyAlignment="1" applyProtection="1">
      <alignment vertical="center"/>
    </xf>
    <xf numFmtId="166" fontId="8" fillId="0" borderId="35" xfId="0" applyNumberFormat="1" applyFont="1" applyBorder="1" applyAlignment="1" applyProtection="1">
      <alignment horizontal="center" vertical="center"/>
    </xf>
    <xf numFmtId="0" fontId="6" fillId="0" borderId="1" xfId="0" applyFont="1" applyBorder="1" applyAlignment="1" applyProtection="1">
      <alignment horizontal="left"/>
    </xf>
    <xf numFmtId="0" fontId="15" fillId="0" borderId="0" xfId="0" applyFont="1" applyBorder="1" applyAlignment="1" applyProtection="1">
      <alignment horizontal="left"/>
    </xf>
    <xf numFmtId="0" fontId="5" fillId="0" borderId="38" xfId="0" applyFont="1" applyBorder="1" applyAlignment="1" applyProtection="1">
      <alignment horizontal="center" vertical="center"/>
    </xf>
    <xf numFmtId="10" fontId="8" fillId="4" borderId="39" xfId="0" applyNumberFormat="1" applyFont="1" applyFill="1" applyBorder="1" applyAlignment="1" applyProtection="1">
      <alignment vertical="center"/>
    </xf>
    <xf numFmtId="0" fontId="6" fillId="0" borderId="3" xfId="0" applyFont="1" applyBorder="1" applyAlignment="1" applyProtection="1">
      <alignment horizontal="justify" vertical="center"/>
    </xf>
    <xf numFmtId="0" fontId="6" fillId="0" borderId="8" xfId="0" applyFont="1" applyBorder="1" applyProtection="1"/>
    <xf numFmtId="0" fontId="5" fillId="0" borderId="0" xfId="0" applyFont="1" applyBorder="1" applyAlignment="1" applyProtection="1">
      <alignment horizontal="left"/>
    </xf>
    <xf numFmtId="10" fontId="5" fillId="2" borderId="40" xfId="0" applyNumberFormat="1" applyFont="1" applyFill="1" applyBorder="1" applyAlignment="1" applyProtection="1">
      <alignment horizontal="center" vertical="center"/>
    </xf>
    <xf numFmtId="0" fontId="6" fillId="0" borderId="3" xfId="0" applyFont="1" applyFill="1" applyBorder="1" applyAlignment="1" applyProtection="1">
      <alignment horizontal="left" vertical="center" wrapText="1"/>
    </xf>
    <xf numFmtId="0" fontId="18" fillId="0" borderId="3" xfId="0" applyFont="1" applyBorder="1" applyAlignment="1" applyProtection="1">
      <alignment horizontal="justify" vertical="center" wrapText="1"/>
    </xf>
    <xf numFmtId="0" fontId="6" fillId="5" borderId="41" xfId="0" applyFont="1" applyFill="1" applyBorder="1" applyProtection="1"/>
    <xf numFmtId="0" fontId="5" fillId="0" borderId="3" xfId="0" applyFont="1" applyBorder="1" applyProtection="1"/>
    <xf numFmtId="0" fontId="5" fillId="3" borderId="3" xfId="0" applyFont="1" applyFill="1" applyBorder="1" applyProtection="1"/>
    <xf numFmtId="0" fontId="5" fillId="0" borderId="0" xfId="0" applyFont="1" applyFill="1" applyBorder="1" applyAlignment="1" applyProtection="1">
      <alignment vertical="center"/>
    </xf>
    <xf numFmtId="0" fontId="8" fillId="5" borderId="7" xfId="0" applyFont="1" applyFill="1" applyBorder="1" applyAlignment="1" applyProtection="1">
      <alignment horizontal="center"/>
    </xf>
    <xf numFmtId="0" fontId="5" fillId="5" borderId="7" xfId="0" applyFont="1" applyFill="1" applyBorder="1" applyAlignment="1" applyProtection="1">
      <alignment horizontal="center" vertical="center"/>
    </xf>
    <xf numFmtId="10" fontId="5" fillId="2" borderId="42" xfId="0" applyNumberFormat="1" applyFont="1" applyFill="1" applyBorder="1" applyAlignment="1" applyProtection="1">
      <alignment horizontal="center" vertical="center"/>
    </xf>
    <xf numFmtId="10" fontId="8" fillId="4" borderId="7" xfId="0" applyNumberFormat="1" applyFont="1" applyFill="1" applyBorder="1" applyAlignment="1" applyProtection="1">
      <alignment vertical="center"/>
    </xf>
    <xf numFmtId="166" fontId="8" fillId="5" borderId="38" xfId="0" applyNumberFormat="1" applyFont="1" applyFill="1" applyBorder="1" applyAlignment="1" applyProtection="1">
      <alignment horizontal="center" vertical="center"/>
    </xf>
    <xf numFmtId="0" fontId="8" fillId="5" borderId="2" xfId="0" applyFont="1" applyFill="1" applyBorder="1" applyAlignment="1" applyProtection="1">
      <alignment horizontal="center"/>
    </xf>
    <xf numFmtId="0" fontId="18" fillId="5" borderId="3" xfId="0" applyFont="1" applyFill="1" applyBorder="1" applyAlignment="1" applyProtection="1">
      <alignment horizontal="justify" wrapText="1"/>
    </xf>
    <xf numFmtId="0" fontId="8" fillId="5" borderId="8" xfId="0" applyFont="1" applyFill="1" applyBorder="1" applyAlignment="1" applyProtection="1">
      <alignment horizontal="center"/>
    </xf>
    <xf numFmtId="0" fontId="12" fillId="5" borderId="8" xfId="0" applyFont="1" applyFill="1" applyBorder="1" applyAlignment="1" applyProtection="1">
      <alignment vertical="justify"/>
    </xf>
    <xf numFmtId="0" fontId="18" fillId="5" borderId="3" xfId="0" applyFont="1" applyFill="1" applyBorder="1" applyAlignment="1" applyProtection="1">
      <alignment horizontal="justify" vertical="top" wrapText="1"/>
    </xf>
    <xf numFmtId="0" fontId="10" fillId="5" borderId="8" xfId="0" applyFont="1" applyFill="1" applyBorder="1" applyProtection="1"/>
    <xf numFmtId="0" fontId="5" fillId="3" borderId="3" xfId="0" applyFont="1" applyFill="1" applyBorder="1" applyAlignment="1" applyProtection="1">
      <alignment vertical="center"/>
    </xf>
    <xf numFmtId="0" fontId="12" fillId="3" borderId="8" xfId="0" applyFont="1" applyFill="1" applyBorder="1" applyProtection="1"/>
    <xf numFmtId="10" fontId="8" fillId="3" borderId="3" xfId="0" applyNumberFormat="1" applyFont="1" applyFill="1" applyBorder="1" applyAlignment="1" applyProtection="1">
      <alignment horizontal="center" vertical="center"/>
    </xf>
    <xf numFmtId="166" fontId="8" fillId="3" borderId="3" xfId="0" applyNumberFormat="1" applyFont="1" applyFill="1" applyBorder="1" applyAlignment="1" applyProtection="1">
      <alignment horizontal="center" vertical="center"/>
    </xf>
    <xf numFmtId="0" fontId="5" fillId="6" borderId="1" xfId="0" applyFont="1" applyFill="1" applyBorder="1" applyAlignment="1" applyProtection="1">
      <alignment vertical="center"/>
    </xf>
    <xf numFmtId="10" fontId="6" fillId="6" borderId="11" xfId="0" applyNumberFormat="1" applyFont="1" applyFill="1" applyBorder="1" applyAlignment="1" applyProtection="1">
      <alignment vertical="center"/>
    </xf>
    <xf numFmtId="10" fontId="10" fillId="6" borderId="5" xfId="0" applyNumberFormat="1" applyFont="1" applyFill="1" applyBorder="1" applyAlignment="1" applyProtection="1">
      <alignment horizontal="justify" vertical="justify" wrapText="1"/>
    </xf>
    <xf numFmtId="0" fontId="9" fillId="0" borderId="0" xfId="0" applyFont="1" applyAlignment="1" applyProtection="1">
      <alignment vertical="center"/>
    </xf>
    <xf numFmtId="0" fontId="9" fillId="0" borderId="0" xfId="0" applyFont="1" applyProtection="1"/>
    <xf numFmtId="0" fontId="5" fillId="0" borderId="3" xfId="0" applyFont="1" applyFill="1" applyBorder="1" applyAlignment="1" applyProtection="1">
      <alignment vertical="center"/>
    </xf>
    <xf numFmtId="166" fontId="8" fillId="5" borderId="13" xfId="0" applyNumberFormat="1" applyFont="1" applyFill="1" applyBorder="1" applyAlignment="1" applyProtection="1">
      <alignment horizontal="center"/>
    </xf>
    <xf numFmtId="167" fontId="5" fillId="5" borderId="5" xfId="0" applyNumberFormat="1" applyFont="1" applyFill="1" applyBorder="1" applyProtection="1"/>
    <xf numFmtId="167" fontId="5" fillId="5" borderId="6" xfId="0" applyNumberFormat="1" applyFont="1" applyFill="1" applyBorder="1" applyProtection="1"/>
    <xf numFmtId="0" fontId="6" fillId="0" borderId="24" xfId="0" applyFont="1" applyBorder="1" applyProtection="1"/>
    <xf numFmtId="0" fontId="12" fillId="0" borderId="24" xfId="0" applyFont="1" applyBorder="1" applyAlignment="1" applyProtection="1">
      <alignment horizontal="left"/>
    </xf>
    <xf numFmtId="0" fontId="5" fillId="5" borderId="31" xfId="0" applyFont="1" applyFill="1" applyBorder="1" applyAlignment="1" applyProtection="1">
      <alignment horizontal="left"/>
    </xf>
    <xf numFmtId="0" fontId="5" fillId="6" borderId="19" xfId="0" applyFont="1" applyFill="1" applyBorder="1" applyProtection="1"/>
    <xf numFmtId="167" fontId="6" fillId="6" borderId="12" xfId="0" applyNumberFormat="1" applyFont="1" applyFill="1" applyBorder="1" applyProtection="1"/>
    <xf numFmtId="10" fontId="16" fillId="6" borderId="26" xfId="0" applyNumberFormat="1" applyFont="1" applyFill="1" applyBorder="1" applyProtection="1"/>
    <xf numFmtId="0" fontId="12" fillId="6" borderId="20" xfId="0" applyFont="1" applyFill="1" applyBorder="1" applyAlignment="1" applyProtection="1">
      <alignment horizontal="left"/>
    </xf>
    <xf numFmtId="0" fontId="6" fillId="5" borderId="4" xfId="0" applyFont="1" applyFill="1" applyBorder="1" applyProtection="1"/>
    <xf numFmtId="0" fontId="5" fillId="6" borderId="19" xfId="0" applyFont="1" applyFill="1" applyBorder="1" applyAlignment="1" applyProtection="1">
      <alignment horizontal="left"/>
    </xf>
    <xf numFmtId="0" fontId="12" fillId="6" borderId="20" xfId="0" applyFont="1" applyFill="1" applyBorder="1" applyProtection="1"/>
    <xf numFmtId="167" fontId="21" fillId="2" borderId="2" xfId="0" applyNumberFormat="1" applyFont="1" applyFill="1" applyBorder="1" applyAlignment="1" applyProtection="1">
      <alignment vertical="center"/>
    </xf>
    <xf numFmtId="167" fontId="21" fillId="3" borderId="3" xfId="0" applyNumberFormat="1" applyFont="1" applyFill="1" applyBorder="1" applyAlignment="1" applyProtection="1">
      <alignment vertical="center"/>
    </xf>
    <xf numFmtId="0" fontId="10" fillId="0" borderId="38" xfId="0" applyFont="1" applyBorder="1" applyAlignment="1" applyProtection="1">
      <alignment horizontal="left"/>
    </xf>
    <xf numFmtId="0" fontId="10" fillId="0" borderId="41" xfId="0" applyFont="1" applyBorder="1" applyAlignment="1" applyProtection="1">
      <alignment horizontal="left"/>
    </xf>
    <xf numFmtId="0" fontId="10" fillId="0" borderId="32" xfId="0" applyFont="1" applyBorder="1" applyAlignment="1" applyProtection="1">
      <alignment horizontal="left"/>
    </xf>
    <xf numFmtId="10" fontId="5" fillId="0" borderId="0" xfId="0" applyNumberFormat="1" applyFont="1" applyBorder="1" applyAlignment="1" applyProtection="1">
      <alignment horizontal="left"/>
    </xf>
    <xf numFmtId="0" fontId="8" fillId="0" borderId="0" xfId="0" applyFont="1" applyBorder="1" applyAlignment="1" applyProtection="1">
      <alignment horizontal="center"/>
    </xf>
    <xf numFmtId="0" fontId="5" fillId="0" borderId="0" xfId="0" applyFont="1" applyBorder="1" applyAlignment="1" applyProtection="1">
      <alignment horizontal="center"/>
    </xf>
    <xf numFmtId="0" fontId="5" fillId="0" borderId="1" xfId="0" applyFont="1" applyFill="1" applyBorder="1" applyProtection="1"/>
    <xf numFmtId="0" fontId="5" fillId="5" borderId="11" xfId="0" applyFont="1" applyFill="1" applyBorder="1" applyAlignment="1" applyProtection="1">
      <alignment horizontal="left"/>
    </xf>
    <xf numFmtId="0" fontId="5" fillId="5" borderId="8" xfId="0" applyFont="1" applyFill="1" applyBorder="1" applyAlignment="1" applyProtection="1">
      <alignment horizontal="left"/>
    </xf>
    <xf numFmtId="0" fontId="5" fillId="0" borderId="8" xfId="0" applyFont="1" applyBorder="1" applyAlignment="1" applyProtection="1">
      <alignment horizontal="center"/>
    </xf>
    <xf numFmtId="0" fontId="5" fillId="0" borderId="3" xfId="0" applyFont="1" applyBorder="1" applyAlignment="1" applyProtection="1">
      <alignment horizontal="center"/>
    </xf>
    <xf numFmtId="0" fontId="6" fillId="0" borderId="0" xfId="0" applyFont="1" applyAlignment="1" applyProtection="1">
      <alignment horizontal="center"/>
    </xf>
    <xf numFmtId="0" fontId="12" fillId="0" borderId="8" xfId="0" applyFont="1" applyBorder="1" applyProtection="1"/>
    <xf numFmtId="164" fontId="12" fillId="0" borderId="8" xfId="0" applyNumberFormat="1" applyFont="1" applyBorder="1" applyProtection="1"/>
    <xf numFmtId="10" fontId="12" fillId="0" borderId="8" xfId="0" applyNumberFormat="1" applyFont="1" applyBorder="1" applyAlignment="1" applyProtection="1">
      <alignment horizontal="justify" vertical="justify" wrapText="1"/>
    </xf>
    <xf numFmtId="0" fontId="6" fillId="0" borderId="8" xfId="0" applyFont="1" applyBorder="1" applyAlignment="1" applyProtection="1">
      <alignment shrinkToFit="1"/>
    </xf>
    <xf numFmtId="0" fontId="5" fillId="0" borderId="8" xfId="0" applyFont="1" applyBorder="1" applyProtection="1"/>
    <xf numFmtId="166" fontId="17" fillId="0" borderId="0" xfId="0" applyNumberFormat="1" applyFont="1" applyFill="1" applyBorder="1" applyProtection="1"/>
    <xf numFmtId="0" fontId="12" fillId="0" borderId="0" xfId="0" applyFont="1" applyFill="1" applyBorder="1" applyProtection="1"/>
    <xf numFmtId="0" fontId="5" fillId="0" borderId="0" xfId="0" applyFont="1" applyProtection="1"/>
    <xf numFmtId="0" fontId="6" fillId="0" borderId="0" xfId="0" applyFont="1" applyFill="1" applyBorder="1" applyProtection="1"/>
    <xf numFmtId="10" fontId="6" fillId="0" borderId="0" xfId="0" applyNumberFormat="1" applyFont="1" applyProtection="1"/>
    <xf numFmtId="0" fontId="22" fillId="0" borderId="0" xfId="0" applyFont="1"/>
    <xf numFmtId="2" fontId="4" fillId="9" borderId="0" xfId="4" applyNumberFormat="1" applyFont="1" applyFill="1" applyBorder="1" applyAlignment="1" applyProtection="1">
      <alignment horizontal="center" vertical="center" wrapText="1"/>
    </xf>
    <xf numFmtId="2" fontId="4" fillId="9" borderId="0" xfId="1" applyNumberFormat="1" applyFont="1" applyFill="1" applyBorder="1" applyAlignment="1" applyProtection="1">
      <alignment horizontal="center" vertical="center" wrapText="1"/>
    </xf>
    <xf numFmtId="0" fontId="4" fillId="9" borderId="0" xfId="0" applyFont="1" applyFill="1" applyBorder="1" applyAlignment="1" applyProtection="1">
      <alignment horizontal="left" vertical="center"/>
    </xf>
    <xf numFmtId="4" fontId="9" fillId="7" borderId="20" xfId="4" applyNumberFormat="1" applyFont="1" applyFill="1" applyBorder="1" applyAlignment="1" applyProtection="1">
      <alignment horizontal="right" vertical="center" wrapText="1" indent="1"/>
    </xf>
    <xf numFmtId="0" fontId="23" fillId="0" borderId="0" xfId="4" applyFont="1" applyFill="1" applyBorder="1" applyAlignment="1" applyProtection="1"/>
    <xf numFmtId="167" fontId="9" fillId="9" borderId="49" xfId="6" applyNumberFormat="1" applyFont="1" applyFill="1" applyBorder="1" applyAlignment="1" applyProtection="1">
      <alignment horizontal="right" vertical="center" indent="1"/>
    </xf>
    <xf numFmtId="10" fontId="4" fillId="0" borderId="3" xfId="4" applyNumberFormat="1" applyFont="1" applyFill="1" applyBorder="1" applyAlignment="1" applyProtection="1">
      <alignment horizontal="center" vertical="center"/>
    </xf>
    <xf numFmtId="0" fontId="4" fillId="9" borderId="0" xfId="0" applyFont="1" applyFill="1" applyBorder="1" applyProtection="1"/>
    <xf numFmtId="10" fontId="25" fillId="9" borderId="20" xfId="2" applyNumberFormat="1" applyFont="1" applyFill="1" applyBorder="1" applyAlignment="1" applyProtection="1">
      <alignment horizontal="right" indent="3"/>
    </xf>
    <xf numFmtId="0" fontId="24" fillId="9" borderId="56" xfId="0" applyFont="1" applyFill="1" applyBorder="1" applyProtection="1"/>
    <xf numFmtId="0" fontId="4" fillId="0" borderId="0" xfId="0" applyFont="1" applyBorder="1" applyAlignment="1" applyProtection="1">
      <alignment horizontal="left" vertical="center"/>
    </xf>
    <xf numFmtId="4" fontId="4" fillId="9" borderId="0" xfId="0" applyNumberFormat="1" applyFont="1" applyFill="1" applyBorder="1" applyAlignment="1" applyProtection="1">
      <alignment horizontal="center" vertical="center"/>
    </xf>
    <xf numFmtId="0" fontId="29" fillId="9" borderId="0" xfId="0" applyFont="1" applyFill="1" applyBorder="1" applyProtection="1"/>
    <xf numFmtId="0" fontId="24" fillId="9" borderId="0" xfId="0" applyFont="1" applyFill="1" applyBorder="1" applyProtection="1"/>
    <xf numFmtId="0" fontId="25" fillId="0" borderId="51" xfId="0" applyFont="1" applyBorder="1" applyAlignment="1" applyProtection="1">
      <alignment horizontal="center"/>
    </xf>
    <xf numFmtId="0" fontId="25" fillId="0" borderId="52" xfId="0" applyFont="1" applyBorder="1" applyAlignment="1" applyProtection="1">
      <alignment horizontal="center"/>
    </xf>
    <xf numFmtId="0" fontId="24" fillId="9" borderId="21" xfId="0" applyFont="1" applyFill="1" applyBorder="1" applyProtection="1"/>
    <xf numFmtId="0" fontId="24" fillId="9" borderId="5" xfId="0" applyFont="1" applyFill="1" applyBorder="1" applyProtection="1"/>
    <xf numFmtId="0" fontId="25" fillId="0" borderId="19" xfId="0" applyFont="1" applyBorder="1" applyProtection="1"/>
    <xf numFmtId="0" fontId="25" fillId="9" borderId="0" xfId="0" applyFont="1" applyFill="1" applyBorder="1" applyProtection="1"/>
    <xf numFmtId="10" fontId="25" fillId="9" borderId="0" xfId="2" applyNumberFormat="1" applyFont="1" applyFill="1" applyBorder="1" applyAlignment="1" applyProtection="1">
      <alignment horizontal="right" indent="4"/>
    </xf>
    <xf numFmtId="0" fontId="31" fillId="9" borderId="53" xfId="0" applyFont="1" applyFill="1" applyBorder="1" applyProtection="1"/>
    <xf numFmtId="0" fontId="24" fillId="9" borderId="53" xfId="0" applyFont="1" applyFill="1" applyBorder="1" applyProtection="1"/>
    <xf numFmtId="0" fontId="29" fillId="0" borderId="0" xfId="0" applyFont="1" applyBorder="1" applyProtection="1"/>
    <xf numFmtId="0" fontId="4" fillId="0" borderId="0" xfId="0" applyFont="1" applyBorder="1" applyProtection="1"/>
    <xf numFmtId="0" fontId="5" fillId="9" borderId="0" xfId="4" applyFont="1" applyFill="1" applyBorder="1" applyAlignment="1" applyProtection="1">
      <alignment horizontal="right" vertical="center" wrapText="1"/>
    </xf>
    <xf numFmtId="0" fontId="36" fillId="0" borderId="48" xfId="5" applyFill="1" applyBorder="1" applyAlignment="1" applyProtection="1"/>
    <xf numFmtId="0" fontId="39" fillId="5" borderId="49" xfId="6" applyFont="1" applyFill="1" applyBorder="1" applyAlignment="1" applyProtection="1">
      <alignment horizontal="left" vertical="center" wrapText="1"/>
    </xf>
    <xf numFmtId="0" fontId="9" fillId="9" borderId="47" xfId="4" applyFont="1" applyFill="1" applyBorder="1" applyAlignment="1" applyProtection="1">
      <alignment horizontal="left" vertical="center" wrapText="1"/>
    </xf>
    <xf numFmtId="0" fontId="36" fillId="0" borderId="48" xfId="5" applyFill="1" applyBorder="1" applyAlignment="1" applyProtection="1">
      <alignment horizontal="left"/>
    </xf>
    <xf numFmtId="0" fontId="9" fillId="0" borderId="33" xfId="0" applyFont="1" applyBorder="1" applyAlignment="1" applyProtection="1"/>
    <xf numFmtId="0" fontId="9" fillId="9" borderId="11" xfId="4" applyFont="1" applyFill="1" applyBorder="1" applyAlignment="1" applyProtection="1">
      <alignment horizontal="center" wrapText="1"/>
    </xf>
    <xf numFmtId="4" fontId="4" fillId="0" borderId="2" xfId="4" applyNumberFormat="1" applyFont="1" applyFill="1" applyBorder="1" applyAlignment="1" applyProtection="1">
      <alignment horizontal="right" vertical="center" wrapText="1" indent="2"/>
    </xf>
    <xf numFmtId="0" fontId="4" fillId="10" borderId="3" xfId="4" applyFont="1" applyFill="1" applyBorder="1" applyAlignment="1" applyProtection="1">
      <alignment horizontal="center" vertical="center" wrapText="1"/>
    </xf>
    <xf numFmtId="0" fontId="43" fillId="0" borderId="0" xfId="0" applyFont="1" applyFill="1" applyBorder="1" applyProtection="1"/>
    <xf numFmtId="0" fontId="43" fillId="0" borderId="0" xfId="0" applyFont="1" applyFill="1" applyAlignment="1" applyProtection="1"/>
    <xf numFmtId="0" fontId="43" fillId="0" borderId="0" xfId="0" applyFont="1" applyFill="1" applyProtection="1"/>
    <xf numFmtId="0" fontId="43" fillId="0" borderId="0" xfId="0" applyFont="1" applyFill="1" applyAlignment="1" applyProtection="1">
      <alignment horizontal="right"/>
    </xf>
    <xf numFmtId="10" fontId="4" fillId="9" borderId="3" xfId="0" applyNumberFormat="1" applyFont="1" applyFill="1" applyBorder="1" applyAlignment="1" applyProtection="1">
      <alignment horizontal="center"/>
    </xf>
    <xf numFmtId="0" fontId="4" fillId="0" borderId="2" xfId="0" applyFont="1" applyFill="1" applyBorder="1" applyAlignment="1" applyProtection="1">
      <alignment horizontal="center" vertical="center"/>
    </xf>
    <xf numFmtId="2" fontId="4" fillId="9" borderId="2" xfId="0" applyNumberFormat="1" applyFont="1" applyFill="1" applyBorder="1" applyAlignment="1" applyProtection="1">
      <alignment horizontal="right" vertical="center" indent="2"/>
    </xf>
    <xf numFmtId="0" fontId="9" fillId="0" borderId="0" xfId="0" applyFont="1" applyFill="1" applyBorder="1" applyAlignment="1" applyProtection="1">
      <alignment horizontal="center"/>
    </xf>
    <xf numFmtId="2" fontId="4" fillId="9" borderId="0" xfId="0" applyNumberFormat="1" applyFont="1" applyFill="1" applyBorder="1" applyAlignment="1" applyProtection="1">
      <alignment horizontal="center" vertical="center"/>
    </xf>
    <xf numFmtId="0" fontId="44" fillId="0" borderId="0" xfId="0" applyFont="1" applyFill="1" applyAlignment="1" applyProtection="1">
      <alignment horizontal="right"/>
    </xf>
    <xf numFmtId="0" fontId="4" fillId="0" borderId="0" xfId="0" applyFont="1" applyProtection="1"/>
    <xf numFmtId="0" fontId="4" fillId="9" borderId="0" xfId="0" applyFont="1" applyFill="1" applyProtection="1"/>
    <xf numFmtId="4" fontId="9" fillId="0" borderId="2" xfId="0" applyNumberFormat="1" applyFont="1" applyFill="1" applyBorder="1" applyAlignment="1" applyProtection="1">
      <alignment horizontal="right" vertical="center" indent="2"/>
    </xf>
    <xf numFmtId="4" fontId="9" fillId="0" borderId="2" xfId="4" applyNumberFormat="1" applyFont="1" applyFill="1" applyBorder="1" applyAlignment="1" applyProtection="1">
      <alignment horizontal="right" vertical="center" wrapText="1" indent="2"/>
    </xf>
    <xf numFmtId="0" fontId="4" fillId="9" borderId="0" xfId="4" applyFont="1" applyFill="1" applyBorder="1" applyAlignment="1" applyProtection="1">
      <alignment horizontal="center" vertical="center" wrapText="1"/>
    </xf>
    <xf numFmtId="0" fontId="42" fillId="0" borderId="58" xfId="5" applyFont="1" applyFill="1" applyBorder="1" applyAlignment="1" applyProtection="1">
      <alignment horizontal="left"/>
    </xf>
    <xf numFmtId="0" fontId="48" fillId="0" borderId="58" xfId="5" applyFont="1" applyFill="1" applyBorder="1" applyAlignment="1" applyProtection="1">
      <alignment horizontal="left"/>
    </xf>
    <xf numFmtId="4" fontId="48" fillId="0" borderId="58" xfId="5" applyNumberFormat="1" applyFont="1" applyFill="1" applyBorder="1" applyAlignment="1" applyProtection="1">
      <alignment horizontal="left"/>
    </xf>
    <xf numFmtId="4" fontId="48" fillId="0" borderId="0" xfId="5" applyNumberFormat="1" applyFont="1" applyFill="1" applyBorder="1" applyAlignment="1" applyProtection="1">
      <alignment horizontal="left"/>
    </xf>
    <xf numFmtId="170" fontId="9" fillId="0" borderId="2" xfId="4" applyNumberFormat="1" applyFont="1" applyFill="1" applyBorder="1" applyAlignment="1" applyProtection="1">
      <alignment horizontal="center" vertical="center" wrapText="1"/>
    </xf>
    <xf numFmtId="2" fontId="48" fillId="0" borderId="58" xfId="5" applyNumberFormat="1" applyFont="1" applyFill="1" applyBorder="1" applyAlignment="1" applyProtection="1">
      <alignment horizontal="left"/>
    </xf>
    <xf numFmtId="0" fontId="43" fillId="0" borderId="0" xfId="0" applyFont="1" applyFill="1" applyBorder="1" applyAlignment="1" applyProtection="1">
      <alignment horizontal="right"/>
    </xf>
    <xf numFmtId="0" fontId="4" fillId="10" borderId="3" xfId="0" applyFont="1" applyFill="1" applyBorder="1" applyAlignment="1" applyProtection="1">
      <alignment horizontal="center" vertical="center"/>
    </xf>
    <xf numFmtId="4" fontId="4" fillId="0" borderId="3" xfId="0" applyNumberFormat="1" applyFont="1" applyFill="1" applyBorder="1" applyAlignment="1" applyProtection="1">
      <alignment horizontal="right" vertical="center" indent="2"/>
    </xf>
    <xf numFmtId="0" fontId="4" fillId="7" borderId="3" xfId="4" applyFont="1" applyFill="1" applyBorder="1" applyAlignment="1" applyProtection="1">
      <alignment horizontal="center" wrapText="1"/>
    </xf>
    <xf numFmtId="2" fontId="4" fillId="9" borderId="3" xfId="0" applyNumberFormat="1" applyFont="1" applyFill="1" applyBorder="1" applyAlignment="1" applyProtection="1">
      <alignment horizontal="right" vertical="center" indent="2"/>
    </xf>
    <xf numFmtId="2" fontId="4" fillId="9" borderId="3" xfId="0" applyNumberFormat="1" applyFont="1" applyFill="1" applyBorder="1" applyAlignment="1" applyProtection="1">
      <alignment horizontal="center" vertical="center"/>
    </xf>
    <xf numFmtId="0" fontId="4" fillId="0" borderId="3" xfId="0" applyFont="1" applyFill="1" applyBorder="1" applyAlignment="1" applyProtection="1">
      <alignment horizontal="left" vertical="center" wrapText="1"/>
    </xf>
    <xf numFmtId="4" fontId="4" fillId="0" borderId="2" xfId="0" applyNumberFormat="1" applyFont="1" applyFill="1" applyBorder="1" applyAlignment="1" applyProtection="1">
      <alignment horizontal="right" vertical="center" indent="2"/>
    </xf>
    <xf numFmtId="0" fontId="24" fillId="0" borderId="3" xfId="4" applyFont="1" applyFill="1" applyBorder="1" applyAlignment="1" applyProtection="1">
      <alignment horizontal="center" vertical="center"/>
    </xf>
    <xf numFmtId="0" fontId="9" fillId="9" borderId="0" xfId="4" applyFont="1" applyFill="1" applyBorder="1" applyAlignment="1" applyProtection="1">
      <alignment vertical="center" wrapText="1"/>
    </xf>
    <xf numFmtId="0" fontId="24" fillId="0" borderId="0" xfId="4" applyFont="1" applyFill="1" applyBorder="1" applyAlignment="1" applyProtection="1">
      <alignment horizontal="center" vertical="center"/>
    </xf>
    <xf numFmtId="0" fontId="4" fillId="10" borderId="3" xfId="4" applyFont="1" applyFill="1" applyBorder="1" applyAlignment="1" applyProtection="1">
      <alignment horizontal="center" vertical="center"/>
    </xf>
    <xf numFmtId="0" fontId="44" fillId="9" borderId="0" xfId="0" applyFont="1" applyFill="1" applyBorder="1" applyAlignment="1" applyProtection="1">
      <alignment horizontal="right"/>
    </xf>
    <xf numFmtId="0" fontId="25" fillId="13" borderId="3" xfId="0" applyFont="1" applyFill="1" applyBorder="1" applyAlignment="1" applyProtection="1">
      <alignment horizontal="center" vertical="center" wrapText="1"/>
    </xf>
    <xf numFmtId="171" fontId="24" fillId="9" borderId="0" xfId="0" applyNumberFormat="1" applyFont="1" applyFill="1" applyBorder="1" applyAlignment="1" applyProtection="1">
      <alignment horizontal="right"/>
    </xf>
    <xf numFmtId="0" fontId="9" fillId="7" borderId="2" xfId="4" applyFont="1" applyFill="1" applyBorder="1" applyAlignment="1" applyProtection="1">
      <alignment horizontal="center" vertical="center" wrapText="1"/>
    </xf>
    <xf numFmtId="0" fontId="9" fillId="9" borderId="0" xfId="4" applyFont="1" applyFill="1" applyBorder="1" applyAlignment="1" applyProtection="1">
      <alignment horizontal="center" vertical="center" wrapText="1"/>
    </xf>
    <xf numFmtId="0" fontId="25" fillId="9" borderId="0" xfId="0" applyFont="1" applyFill="1" applyBorder="1" applyAlignment="1" applyProtection="1">
      <alignment horizontal="center" vertical="center" wrapText="1"/>
    </xf>
    <xf numFmtId="3" fontId="4" fillId="0" borderId="3" xfId="0" applyNumberFormat="1" applyFont="1" applyBorder="1" applyAlignment="1" applyProtection="1">
      <alignment horizontal="center" vertical="center"/>
    </xf>
    <xf numFmtId="0" fontId="25" fillId="9" borderId="0" xfId="0" applyFont="1" applyFill="1" applyBorder="1" applyAlignment="1" applyProtection="1">
      <alignment horizontal="right"/>
    </xf>
    <xf numFmtId="0" fontId="24" fillId="9" borderId="0" xfId="0" applyFont="1" applyFill="1" applyBorder="1" applyAlignment="1" applyProtection="1">
      <alignment horizontal="right"/>
    </xf>
    <xf numFmtId="172" fontId="4" fillId="9" borderId="0" xfId="1" applyNumberFormat="1" applyFont="1" applyFill="1" applyBorder="1" applyAlignment="1" applyProtection="1">
      <alignment horizontal="right" indent="2"/>
    </xf>
    <xf numFmtId="3" fontId="4" fillId="9" borderId="3" xfId="0" applyNumberFormat="1" applyFont="1" applyFill="1" applyBorder="1" applyAlignment="1" applyProtection="1">
      <alignment horizontal="center" vertical="center"/>
    </xf>
    <xf numFmtId="0" fontId="6" fillId="0" borderId="0" xfId="4" applyFont="1" applyProtection="1"/>
    <xf numFmtId="0" fontId="6" fillId="0" borderId="0" xfId="4" applyFont="1" applyFill="1" applyBorder="1" applyAlignment="1" applyProtection="1">
      <alignment wrapText="1"/>
    </xf>
    <xf numFmtId="0" fontId="5" fillId="0" borderId="0" xfId="4" applyFont="1" applyFill="1" applyBorder="1" applyAlignment="1" applyProtection="1">
      <alignment wrapText="1"/>
    </xf>
    <xf numFmtId="4" fontId="6" fillId="0" borderId="0" xfId="4" applyNumberFormat="1" applyFont="1" applyProtection="1"/>
    <xf numFmtId="0" fontId="5" fillId="0" borderId="0" xfId="4" applyFont="1" applyAlignment="1" applyProtection="1">
      <alignment horizontal="center" vertical="center"/>
    </xf>
    <xf numFmtId="0" fontId="9" fillId="0" borderId="0" xfId="4" applyFont="1" applyFill="1" applyBorder="1" applyAlignment="1" applyProtection="1">
      <alignment wrapText="1"/>
    </xf>
    <xf numFmtId="0" fontId="9" fillId="0" borderId="0" xfId="4" applyFont="1" applyFill="1" applyBorder="1" applyAlignment="1" applyProtection="1">
      <alignment horizontal="center" wrapText="1"/>
    </xf>
    <xf numFmtId="0" fontId="4" fillId="0" borderId="0" xfId="4" applyFont="1" applyProtection="1"/>
    <xf numFmtId="0" fontId="9" fillId="9" borderId="0" xfId="7" applyFont="1" applyFill="1" applyBorder="1" applyAlignment="1" applyProtection="1">
      <alignment vertical="center"/>
    </xf>
    <xf numFmtId="0" fontId="25" fillId="8" borderId="7" xfId="4" applyFont="1" applyFill="1" applyBorder="1" applyAlignment="1" applyProtection="1">
      <alignment horizontal="center" vertical="center" wrapText="1"/>
    </xf>
    <xf numFmtId="0" fontId="25" fillId="8" borderId="3" xfId="4" applyFont="1" applyFill="1" applyBorder="1" applyAlignment="1" applyProtection="1">
      <alignment horizontal="center" vertical="center" wrapText="1"/>
    </xf>
    <xf numFmtId="0" fontId="25" fillId="8" borderId="59" xfId="4" applyFont="1" applyFill="1" applyBorder="1" applyAlignment="1" applyProtection="1">
      <alignment horizontal="center" vertical="center" wrapText="1"/>
    </xf>
    <xf numFmtId="0" fontId="9" fillId="9" borderId="3" xfId="7" applyFont="1" applyFill="1" applyBorder="1" applyAlignment="1" applyProtection="1">
      <alignment horizontal="center" vertical="center" wrapText="1"/>
    </xf>
    <xf numFmtId="0" fontId="4" fillId="9" borderId="3" xfId="7" applyFont="1" applyFill="1" applyBorder="1" applyAlignment="1" applyProtection="1">
      <alignment horizontal="justify" vertical="center" wrapText="1"/>
    </xf>
    <xf numFmtId="0" fontId="4" fillId="9" borderId="3" xfId="7" applyFont="1" applyFill="1" applyBorder="1" applyAlignment="1" applyProtection="1">
      <alignment horizontal="center" vertical="center" wrapText="1"/>
    </xf>
    <xf numFmtId="4" fontId="4" fillId="0" borderId="2" xfId="9" applyNumberFormat="1" applyFont="1" applyBorder="1" applyAlignment="1" applyProtection="1">
      <alignment horizontal="right" vertical="center" indent="1"/>
    </xf>
    <xf numFmtId="0" fontId="9" fillId="8" borderId="3" xfId="7" applyFont="1" applyFill="1" applyBorder="1" applyAlignment="1" applyProtection="1">
      <alignment horizontal="center" vertical="center" wrapText="1"/>
    </xf>
    <xf numFmtId="0" fontId="4" fillId="8" borderId="3" xfId="7" applyFont="1" applyFill="1" applyBorder="1" applyAlignment="1" applyProtection="1">
      <alignment horizontal="justify" vertical="center" wrapText="1"/>
    </xf>
    <xf numFmtId="0" fontId="4" fillId="8" borderId="3" xfId="7" applyFont="1" applyFill="1" applyBorder="1" applyAlignment="1" applyProtection="1">
      <alignment horizontal="center" vertical="center" wrapText="1"/>
    </xf>
    <xf numFmtId="4" fontId="4" fillId="8" borderId="3" xfId="9" applyNumberFormat="1" applyFont="1" applyFill="1" applyBorder="1" applyAlignment="1" applyProtection="1">
      <alignment horizontal="right" vertical="center" indent="1"/>
    </xf>
    <xf numFmtId="0" fontId="31" fillId="9" borderId="58" xfId="4" applyFont="1" applyFill="1" applyBorder="1" applyAlignment="1" applyProtection="1"/>
    <xf numFmtId="0" fontId="9" fillId="0" borderId="3" xfId="7" applyFont="1" applyBorder="1" applyAlignment="1" applyProtection="1">
      <alignment horizontal="center" vertical="center" wrapText="1"/>
    </xf>
    <xf numFmtId="0" fontId="4" fillId="0" borderId="3" xfId="7" applyFont="1" applyBorder="1" applyAlignment="1" applyProtection="1">
      <alignment horizontal="justify" vertical="center" wrapText="1"/>
    </xf>
    <xf numFmtId="0" fontId="4" fillId="0" borderId="3" xfId="7" applyFont="1" applyBorder="1" applyAlignment="1" applyProtection="1">
      <alignment horizontal="center" vertical="center" wrapText="1"/>
    </xf>
    <xf numFmtId="0" fontId="31" fillId="9" borderId="58" xfId="4" applyFont="1" applyFill="1" applyBorder="1" applyAlignment="1" applyProtection="1">
      <alignment vertical="center"/>
    </xf>
    <xf numFmtId="4" fontId="4" fillId="8" borderId="2" xfId="9" applyNumberFormat="1" applyFont="1" applyFill="1" applyBorder="1" applyAlignment="1" applyProtection="1">
      <alignment horizontal="right" vertical="center" indent="1"/>
    </xf>
    <xf numFmtId="4" fontId="4" fillId="9" borderId="2" xfId="9" applyNumberFormat="1" applyFont="1" applyFill="1" applyBorder="1" applyAlignment="1" applyProtection="1">
      <alignment horizontal="right" vertical="center" indent="1"/>
    </xf>
    <xf numFmtId="0" fontId="9" fillId="0" borderId="2" xfId="7" applyFont="1" applyBorder="1" applyAlignment="1" applyProtection="1">
      <alignment horizontal="center" vertical="center" wrapText="1"/>
    </xf>
    <xf numFmtId="0" fontId="4" fillId="0" borderId="2" xfId="7" applyFont="1" applyBorder="1" applyAlignment="1" applyProtection="1">
      <alignment horizontal="center" vertical="center" wrapText="1"/>
    </xf>
    <xf numFmtId="4" fontId="4" fillId="14" borderId="2" xfId="9" applyNumberFormat="1" applyFont="1" applyFill="1" applyBorder="1" applyAlignment="1" applyProtection="1">
      <alignment horizontal="right" vertical="center" indent="1"/>
    </xf>
    <xf numFmtId="4" fontId="4" fillId="0" borderId="0" xfId="4" applyNumberFormat="1" applyFont="1" applyProtection="1"/>
    <xf numFmtId="0" fontId="9" fillId="0" borderId="0" xfId="4" applyFont="1" applyAlignment="1" applyProtection="1">
      <alignment horizontal="center" vertical="center"/>
    </xf>
    <xf numFmtId="0" fontId="9" fillId="9" borderId="8" xfId="4" applyFont="1" applyFill="1" applyBorder="1" applyAlignment="1" applyProtection="1">
      <alignment horizontal="center" wrapText="1"/>
    </xf>
    <xf numFmtId="0" fontId="9" fillId="9" borderId="63" xfId="4" applyFont="1" applyFill="1" applyBorder="1" applyAlignment="1" applyProtection="1">
      <alignment horizontal="right" vertical="center" wrapText="1"/>
    </xf>
    <xf numFmtId="0" fontId="9" fillId="9" borderId="0" xfId="7" applyFont="1" applyFill="1" applyBorder="1" applyAlignment="1" applyProtection="1">
      <alignment horizontal="center" vertical="center" wrapText="1"/>
    </xf>
    <xf numFmtId="0" fontId="4" fillId="9" borderId="0" xfId="7" applyFont="1" applyFill="1" applyBorder="1" applyAlignment="1" applyProtection="1">
      <alignment horizontal="justify" vertical="center" wrapText="1"/>
    </xf>
    <xf numFmtId="0" fontId="4" fillId="9" borderId="0" xfId="7" applyFont="1" applyFill="1" applyBorder="1" applyAlignment="1" applyProtection="1">
      <alignment horizontal="center" vertical="center" wrapText="1"/>
    </xf>
    <xf numFmtId="4" fontId="9" fillId="7" borderId="3" xfId="9" applyNumberFormat="1" applyFont="1" applyFill="1" applyBorder="1" applyAlignment="1" applyProtection="1">
      <alignment horizontal="right" vertical="center" indent="1"/>
    </xf>
    <xf numFmtId="0" fontId="4" fillId="9" borderId="0" xfId="4" applyFont="1" applyFill="1" applyProtection="1"/>
    <xf numFmtId="0" fontId="4" fillId="9" borderId="0" xfId="0" applyFont="1" applyFill="1" applyBorder="1" applyAlignment="1" applyProtection="1">
      <alignment horizontal="right"/>
    </xf>
    <xf numFmtId="0" fontId="4" fillId="9" borderId="3" xfId="0" applyFont="1" applyFill="1" applyBorder="1" applyAlignment="1" applyProtection="1">
      <alignment horizontal="center"/>
    </xf>
    <xf numFmtId="0" fontId="25" fillId="7" borderId="2" xfId="0" applyFont="1" applyFill="1" applyBorder="1" applyAlignment="1" applyProtection="1">
      <alignment horizontal="center" vertical="center" wrapText="1"/>
    </xf>
    <xf numFmtId="0" fontId="24" fillId="9" borderId="68" xfId="0" applyFont="1" applyFill="1" applyBorder="1" applyAlignment="1" applyProtection="1">
      <alignment horizontal="right"/>
    </xf>
    <xf numFmtId="0" fontId="44" fillId="9" borderId="68" xfId="0" applyFont="1" applyFill="1" applyBorder="1" applyAlignment="1" applyProtection="1">
      <alignment horizontal="right"/>
    </xf>
    <xf numFmtId="0" fontId="25" fillId="9" borderId="68" xfId="0" applyFont="1" applyFill="1" applyBorder="1" applyAlignment="1" applyProtection="1">
      <alignment horizontal="center" vertical="center" wrapText="1"/>
    </xf>
    <xf numFmtId="170" fontId="4" fillId="9" borderId="3" xfId="0" applyNumberFormat="1" applyFont="1" applyFill="1" applyBorder="1" applyAlignment="1" applyProtection="1">
      <alignment horizontal="right" indent="1"/>
    </xf>
    <xf numFmtId="170" fontId="25" fillId="9" borderId="3" xfId="0" applyNumberFormat="1" applyFont="1" applyFill="1" applyBorder="1" applyAlignment="1" applyProtection="1">
      <alignment horizontal="right" indent="1"/>
    </xf>
    <xf numFmtId="170" fontId="24" fillId="9" borderId="3" xfId="0" applyNumberFormat="1" applyFont="1" applyFill="1" applyBorder="1" applyAlignment="1" applyProtection="1">
      <alignment horizontal="right" vertical="center" wrapText="1" indent="1"/>
    </xf>
    <xf numFmtId="0" fontId="24" fillId="9" borderId="0" xfId="0" applyFont="1" applyFill="1" applyBorder="1" applyAlignment="1" applyProtection="1"/>
    <xf numFmtId="0" fontId="4" fillId="0" borderId="0" xfId="4" applyFont="1"/>
    <xf numFmtId="0" fontId="9" fillId="9" borderId="0" xfId="4" applyFont="1" applyFill="1" applyBorder="1" applyAlignment="1" applyProtection="1">
      <alignment horizontal="center"/>
    </xf>
    <xf numFmtId="0" fontId="4" fillId="0" borderId="0" xfId="4" applyFont="1" applyBorder="1" applyProtection="1"/>
    <xf numFmtId="0" fontId="4" fillId="0" borderId="0" xfId="4" applyFont="1" applyBorder="1" applyAlignment="1" applyProtection="1">
      <alignment vertical="center" wrapText="1"/>
    </xf>
    <xf numFmtId="0" fontId="9" fillId="0" borderId="3" xfId="4" applyFont="1" applyBorder="1" applyAlignment="1" applyProtection="1">
      <alignment horizontal="center" vertical="center" wrapText="1"/>
    </xf>
    <xf numFmtId="0" fontId="4" fillId="0" borderId="3" xfId="4" applyFont="1" applyBorder="1" applyAlignment="1" applyProtection="1">
      <alignment horizontal="center" vertical="center"/>
    </xf>
    <xf numFmtId="4" fontId="24" fillId="0" borderId="3" xfId="4" applyNumberFormat="1" applyFont="1" applyFill="1" applyBorder="1" applyAlignment="1" applyProtection="1">
      <alignment horizontal="left" vertical="center" wrapText="1"/>
    </xf>
    <xf numFmtId="4" fontId="4" fillId="0" borderId="0" xfId="4" applyNumberFormat="1" applyFont="1" applyFill="1" applyBorder="1" applyAlignment="1">
      <alignment horizontal="center" vertical="center"/>
    </xf>
    <xf numFmtId="4" fontId="4" fillId="9" borderId="0" xfId="4" applyNumberFormat="1" applyFont="1" applyFill="1" applyBorder="1" applyAlignment="1">
      <alignment horizontal="center" vertical="center"/>
    </xf>
    <xf numFmtId="4" fontId="4" fillId="9" borderId="0" xfId="4" applyNumberFormat="1" applyFont="1" applyFill="1" applyBorder="1" applyAlignment="1">
      <alignment vertical="center"/>
    </xf>
    <xf numFmtId="0" fontId="9" fillId="5" borderId="3" xfId="4" applyFont="1" applyFill="1" applyBorder="1" applyAlignment="1" applyProtection="1">
      <alignment horizontal="center" vertical="center" wrapText="1"/>
    </xf>
    <xf numFmtId="4" fontId="4" fillId="5" borderId="0" xfId="4" applyNumberFormat="1" applyFont="1" applyFill="1" applyBorder="1" applyAlignment="1">
      <alignment vertical="center"/>
    </xf>
    <xf numFmtId="10" fontId="4" fillId="9" borderId="2" xfId="2" applyNumberFormat="1" applyFont="1" applyFill="1" applyBorder="1" applyAlignment="1" applyProtection="1">
      <alignment horizontal="center" vertical="center" wrapText="1"/>
    </xf>
    <xf numFmtId="0" fontId="24" fillId="0" borderId="3" xfId="4" applyNumberFormat="1" applyFont="1" applyFill="1" applyBorder="1" applyAlignment="1" applyProtection="1">
      <alignment horizontal="left" vertical="center" wrapText="1"/>
    </xf>
    <xf numFmtId="4" fontId="24" fillId="14" borderId="3" xfId="4" applyNumberFormat="1" applyFont="1" applyFill="1" applyBorder="1" applyAlignment="1" applyProtection="1">
      <alignment horizontal="right" vertical="center" indent="2"/>
    </xf>
    <xf numFmtId="4" fontId="24" fillId="0" borderId="3" xfId="4" applyNumberFormat="1" applyFont="1" applyFill="1" applyBorder="1" applyAlignment="1" applyProtection="1">
      <alignment horizontal="right" vertical="center" indent="2"/>
    </xf>
    <xf numFmtId="4" fontId="4" fillId="9" borderId="3" xfId="4" applyNumberFormat="1" applyFont="1" applyFill="1" applyBorder="1" applyAlignment="1" applyProtection="1">
      <alignment horizontal="right" vertical="center" indent="2"/>
    </xf>
    <xf numFmtId="4" fontId="24" fillId="0" borderId="0" xfId="4" applyNumberFormat="1" applyFont="1" applyFill="1" applyBorder="1" applyAlignment="1" applyProtection="1">
      <alignment horizontal="center" vertical="center" wrapText="1"/>
    </xf>
    <xf numFmtId="4" fontId="24" fillId="0" borderId="0" xfId="4" applyNumberFormat="1" applyFont="1" applyFill="1" applyBorder="1" applyAlignment="1" applyProtection="1">
      <alignment horizontal="center" vertical="center"/>
    </xf>
    <xf numFmtId="4" fontId="4" fillId="9" borderId="0" xfId="4" applyNumberFormat="1" applyFont="1" applyFill="1" applyBorder="1" applyAlignment="1" applyProtection="1">
      <alignment vertical="center"/>
    </xf>
    <xf numFmtId="4" fontId="4" fillId="9" borderId="0" xfId="4" applyNumberFormat="1" applyFont="1" applyFill="1" applyBorder="1" applyAlignment="1" applyProtection="1">
      <alignment horizontal="center" vertical="center"/>
    </xf>
    <xf numFmtId="4" fontId="9" fillId="9" borderId="0" xfId="4" applyNumberFormat="1" applyFont="1" applyFill="1" applyBorder="1" applyAlignment="1" applyProtection="1">
      <alignment horizontal="center" vertical="center"/>
    </xf>
    <xf numFmtId="4" fontId="24" fillId="9" borderId="3" xfId="4" applyNumberFormat="1" applyFont="1" applyFill="1" applyBorder="1" applyAlignment="1" applyProtection="1">
      <alignment horizontal="right" vertical="center" indent="2"/>
    </xf>
    <xf numFmtId="4" fontId="24" fillId="9" borderId="0" xfId="4" applyNumberFormat="1" applyFont="1" applyFill="1" applyBorder="1" applyAlignment="1" applyProtection="1">
      <alignment horizontal="center" vertical="center"/>
    </xf>
    <xf numFmtId="173" fontId="4" fillId="9" borderId="0" xfId="4" applyNumberFormat="1" applyFont="1" applyFill="1" applyBorder="1" applyAlignment="1">
      <alignment horizontal="center" vertical="center"/>
    </xf>
    <xf numFmtId="0" fontId="9" fillId="5" borderId="0" xfId="4" applyFont="1" applyFill="1" applyBorder="1" applyAlignment="1">
      <alignment horizontal="center" vertical="center" wrapText="1"/>
    </xf>
    <xf numFmtId="0" fontId="9" fillId="5" borderId="2" xfId="4" applyFont="1" applyFill="1" applyBorder="1" applyAlignment="1" applyProtection="1">
      <alignment horizontal="center" vertical="center" wrapText="1"/>
    </xf>
    <xf numFmtId="10" fontId="4" fillId="9" borderId="3" xfId="2" applyNumberFormat="1" applyFont="1" applyFill="1" applyBorder="1" applyAlignment="1" applyProtection="1">
      <alignment horizontal="center" vertical="center" wrapText="1"/>
    </xf>
    <xf numFmtId="0" fontId="4" fillId="9" borderId="0" xfId="4" applyFont="1" applyFill="1" applyBorder="1" applyAlignment="1" applyProtection="1">
      <alignment horizontal="center"/>
    </xf>
    <xf numFmtId="4" fontId="9" fillId="9" borderId="0" xfId="4" applyNumberFormat="1" applyFont="1" applyFill="1" applyBorder="1" applyAlignment="1" applyProtection="1">
      <alignment horizontal="center"/>
    </xf>
    <xf numFmtId="0" fontId="4" fillId="0" borderId="0" xfId="4" applyFont="1" applyAlignment="1">
      <alignment horizontal="left" vertical="center"/>
    </xf>
    <xf numFmtId="4" fontId="9" fillId="5" borderId="0" xfId="4" applyNumberFormat="1" applyFont="1" applyFill="1" applyBorder="1" applyAlignment="1">
      <alignment vertical="center"/>
    </xf>
    <xf numFmtId="0" fontId="4" fillId="0" borderId="0" xfId="4" applyAlignment="1">
      <alignment horizontal="left" vertical="center"/>
    </xf>
    <xf numFmtId="0" fontId="9" fillId="0" borderId="0" xfId="4" applyFont="1"/>
    <xf numFmtId="2" fontId="4" fillId="0" borderId="0" xfId="4" applyNumberFormat="1" applyFont="1"/>
    <xf numFmtId="0" fontId="4" fillId="0" borderId="0" xfId="4" applyFont="1" applyAlignment="1">
      <alignment horizontal="left" vertical="center" wrapText="1"/>
    </xf>
    <xf numFmtId="0" fontId="4" fillId="0" borderId="0" xfId="4" applyFont="1" applyAlignment="1">
      <alignment vertical="center" wrapText="1"/>
    </xf>
    <xf numFmtId="0" fontId="49" fillId="0" borderId="0" xfId="4" applyFont="1"/>
    <xf numFmtId="0" fontId="50" fillId="0" borderId="0" xfId="4" applyFont="1" applyAlignment="1">
      <alignment vertical="center" wrapText="1"/>
    </xf>
    <xf numFmtId="0" fontId="9" fillId="9" borderId="3" xfId="4" applyFont="1" applyFill="1" applyBorder="1" applyAlignment="1" applyProtection="1">
      <alignment horizontal="center" vertical="center" wrapText="1"/>
    </xf>
    <xf numFmtId="4" fontId="4" fillId="5" borderId="0" xfId="4" applyNumberFormat="1" applyFont="1" applyFill="1" applyBorder="1" applyAlignment="1">
      <alignment horizontal="center" vertical="center"/>
    </xf>
    <xf numFmtId="0" fontId="4" fillId="0" borderId="0" xfId="4" applyFont="1" applyAlignment="1">
      <alignment horizontal="center"/>
    </xf>
    <xf numFmtId="170" fontId="4" fillId="0" borderId="3" xfId="4" applyNumberFormat="1" applyFont="1" applyBorder="1" applyAlignment="1" applyProtection="1">
      <alignment horizontal="right" vertical="center" indent="2"/>
    </xf>
    <xf numFmtId="0" fontId="9" fillId="13" borderId="3" xfId="4" applyFont="1" applyFill="1" applyBorder="1" applyAlignment="1" applyProtection="1">
      <alignment horizontal="center" vertical="center" wrapText="1"/>
    </xf>
    <xf numFmtId="170" fontId="9" fillId="9" borderId="3" xfId="4" applyNumberFormat="1" applyFont="1" applyFill="1" applyBorder="1" applyAlignment="1" applyProtection="1">
      <alignment horizontal="right" vertical="center" indent="2"/>
    </xf>
    <xf numFmtId="4" fontId="4" fillId="9" borderId="0" xfId="4" applyNumberFormat="1" applyFont="1" applyFill="1" applyProtection="1"/>
    <xf numFmtId="14" fontId="4" fillId="9" borderId="8" xfId="4" applyNumberFormat="1" applyFont="1" applyFill="1" applyBorder="1" applyAlignment="1" applyProtection="1">
      <alignment horizontal="center" wrapText="1"/>
    </xf>
    <xf numFmtId="49" fontId="4" fillId="9" borderId="8" xfId="4" applyNumberFormat="1" applyFont="1" applyFill="1" applyBorder="1" applyAlignment="1" applyProtection="1">
      <alignment horizontal="center" wrapText="1"/>
    </xf>
    <xf numFmtId="0" fontId="9" fillId="9" borderId="0" xfId="0" applyFont="1" applyFill="1" applyBorder="1" applyAlignment="1" applyProtection="1">
      <alignment horizontal="left" vertical="center" wrapText="1"/>
    </xf>
    <xf numFmtId="0" fontId="4" fillId="7" borderId="3" xfId="4" applyFont="1" applyFill="1" applyBorder="1" applyAlignment="1" applyProtection="1">
      <alignment horizontal="center" vertical="center" wrapText="1"/>
    </xf>
    <xf numFmtId="0" fontId="33" fillId="9" borderId="0" xfId="4" applyFont="1" applyFill="1" applyBorder="1" applyAlignment="1" applyProtection="1">
      <alignment horizontal="center" vertical="center"/>
    </xf>
    <xf numFmtId="0" fontId="34" fillId="9" borderId="0" xfId="4" applyFont="1" applyFill="1" applyBorder="1" applyAlignment="1" applyProtection="1">
      <alignment horizontal="center" vertical="center" wrapText="1"/>
    </xf>
    <xf numFmtId="0" fontId="35" fillId="9" borderId="0" xfId="4" applyFont="1" applyFill="1" applyBorder="1" applyAlignment="1" applyProtection="1">
      <alignment horizontal="center" vertical="center"/>
    </xf>
    <xf numFmtId="170" fontId="44" fillId="0" borderId="0" xfId="0" applyNumberFormat="1" applyFont="1" applyFill="1" applyAlignment="1" applyProtection="1">
      <alignment horizontal="right"/>
    </xf>
    <xf numFmtId="170" fontId="25" fillId="9" borderId="0" xfId="0" applyNumberFormat="1" applyFont="1" applyFill="1" applyBorder="1" applyAlignment="1" applyProtection="1">
      <alignment horizontal="center" vertical="center" wrapText="1"/>
    </xf>
    <xf numFmtId="170" fontId="44" fillId="9" borderId="0" xfId="0" applyNumberFormat="1" applyFont="1" applyFill="1" applyBorder="1" applyAlignment="1" applyProtection="1">
      <alignment horizontal="right"/>
    </xf>
    <xf numFmtId="0" fontId="4" fillId="0" borderId="0" xfId="0" applyFont="1" applyFill="1" applyBorder="1" applyAlignment="1" applyProtection="1"/>
    <xf numFmtId="170" fontId="24" fillId="9" borderId="3" xfId="0" applyNumberFormat="1" applyFont="1" applyFill="1" applyBorder="1" applyAlignment="1" applyProtection="1">
      <alignment horizontal="right" vertical="center" indent="1"/>
    </xf>
    <xf numFmtId="170" fontId="0" fillId="9" borderId="0" xfId="0" applyNumberFormat="1" applyFill="1" applyBorder="1" applyAlignment="1" applyProtection="1">
      <alignment horizontal="center"/>
    </xf>
    <xf numFmtId="4" fontId="4" fillId="9" borderId="0" xfId="8" applyNumberFormat="1" applyFont="1" applyFill="1" applyBorder="1" applyAlignment="1" applyProtection="1">
      <alignment horizontal="right" vertical="center" indent="1"/>
    </xf>
    <xf numFmtId="0" fontId="4" fillId="8" borderId="3" xfId="7" applyFont="1" applyFill="1" applyBorder="1" applyAlignment="1" applyProtection="1">
      <alignment horizontal="left" vertical="center" wrapText="1"/>
    </xf>
    <xf numFmtId="0" fontId="24" fillId="0" borderId="0" xfId="7" applyFont="1" applyAlignment="1" applyProtection="1">
      <alignment wrapText="1"/>
    </xf>
    <xf numFmtId="0" fontId="4" fillId="0" borderId="0" xfId="7" applyFont="1" applyAlignment="1" applyProtection="1">
      <alignment wrapText="1"/>
    </xf>
    <xf numFmtId="0" fontId="4" fillId="9" borderId="3" xfId="7" applyFont="1" applyFill="1" applyBorder="1" applyAlignment="1" applyProtection="1">
      <alignment horizontal="left" vertical="center" wrapText="1"/>
    </xf>
    <xf numFmtId="0" fontId="36" fillId="9" borderId="48" xfId="5" applyFill="1" applyBorder="1" applyAlignment="1" applyProtection="1">
      <alignment horizontal="left"/>
    </xf>
    <xf numFmtId="0" fontId="22" fillId="0" borderId="0" xfId="4" applyFont="1"/>
    <xf numFmtId="0" fontId="56" fillId="9" borderId="0" xfId="4" applyFont="1" applyFill="1" applyBorder="1" applyAlignment="1" applyProtection="1">
      <alignment horizontal="center"/>
    </xf>
    <xf numFmtId="0" fontId="22" fillId="9" borderId="0" xfId="4" applyFont="1" applyFill="1"/>
    <xf numFmtId="0" fontId="9" fillId="9" borderId="0" xfId="4" applyFont="1" applyFill="1" applyBorder="1" applyAlignment="1" applyProtection="1">
      <alignment horizontal="right" vertical="center"/>
    </xf>
    <xf numFmtId="174" fontId="9" fillId="9" borderId="3" xfId="4" applyNumberFormat="1" applyFont="1" applyFill="1" applyBorder="1" applyAlignment="1" applyProtection="1">
      <alignment horizontal="center" vertical="center" wrapText="1"/>
    </xf>
    <xf numFmtId="0" fontId="29" fillId="9" borderId="0" xfId="4" applyFont="1" applyFill="1" applyBorder="1" applyProtection="1"/>
    <xf numFmtId="0" fontId="25" fillId="8" borderId="2" xfId="4" applyFont="1" applyFill="1" applyBorder="1" applyAlignment="1" applyProtection="1">
      <alignment horizontal="center" vertical="center" wrapText="1"/>
    </xf>
    <xf numFmtId="0" fontId="25" fillId="8" borderId="76" xfId="4" applyFont="1" applyFill="1" applyBorder="1" applyAlignment="1" applyProtection="1">
      <alignment horizontal="center" vertical="center" wrapText="1"/>
    </xf>
    <xf numFmtId="0" fontId="22" fillId="0" borderId="0" xfId="4" applyFont="1" applyAlignment="1">
      <alignment wrapText="1"/>
    </xf>
    <xf numFmtId="0" fontId="24" fillId="9" borderId="3" xfId="4" applyFont="1" applyFill="1" applyBorder="1" applyAlignment="1" applyProtection="1">
      <alignment horizontal="center" vertical="center"/>
    </xf>
    <xf numFmtId="0" fontId="24" fillId="0" borderId="3" xfId="4" applyFont="1" applyFill="1" applyBorder="1" applyAlignment="1" applyProtection="1">
      <alignment horizontal="left" vertical="center" wrapText="1"/>
    </xf>
    <xf numFmtId="170" fontId="24" fillId="0" borderId="3" xfId="4" applyNumberFormat="1" applyFont="1" applyFill="1" applyBorder="1" applyAlignment="1" applyProtection="1">
      <alignment horizontal="right" vertical="center" wrapText="1" indent="1"/>
    </xf>
    <xf numFmtId="3" fontId="24" fillId="0" borderId="3" xfId="4" applyNumberFormat="1" applyFont="1" applyFill="1" applyBorder="1" applyAlignment="1" applyProtection="1">
      <alignment horizontal="center" vertical="center" wrapText="1"/>
    </xf>
    <xf numFmtId="0" fontId="36" fillId="9" borderId="48" xfId="5" applyFill="1" applyAlignment="1" applyProtection="1">
      <alignment horizontal="left"/>
    </xf>
    <xf numFmtId="0" fontId="36" fillId="9" borderId="48" xfId="5" applyFill="1"/>
    <xf numFmtId="0" fontId="4" fillId="0" borderId="3" xfId="4" applyFont="1" applyBorder="1" applyAlignment="1" applyProtection="1"/>
    <xf numFmtId="170" fontId="4" fillId="0" borderId="3" xfId="4" applyNumberFormat="1" applyFont="1" applyBorder="1" applyAlignment="1" applyProtection="1">
      <alignment horizontal="right" indent="1"/>
    </xf>
    <xf numFmtId="3" fontId="24" fillId="9" borderId="3" xfId="4" applyNumberFormat="1" applyFont="1" applyFill="1" applyBorder="1" applyAlignment="1" applyProtection="1">
      <alignment horizontal="center" vertical="center" wrapText="1"/>
    </xf>
    <xf numFmtId="170" fontId="24" fillId="9" borderId="3" xfId="4" applyNumberFormat="1" applyFont="1" applyFill="1" applyBorder="1" applyAlignment="1" applyProtection="1">
      <alignment horizontal="right" vertical="center" wrapText="1" indent="1"/>
    </xf>
    <xf numFmtId="0" fontId="4" fillId="9" borderId="3" xfId="4" applyFont="1" applyFill="1" applyBorder="1" applyAlignment="1" applyProtection="1"/>
    <xf numFmtId="170" fontId="4" fillId="9" borderId="3" xfId="4" applyNumberFormat="1" applyFont="1" applyFill="1" applyBorder="1" applyAlignment="1" applyProtection="1">
      <alignment horizontal="right" indent="1"/>
    </xf>
    <xf numFmtId="0" fontId="25" fillId="9" borderId="0" xfId="4" applyFont="1" applyFill="1" applyAlignment="1">
      <alignment horizontal="right" vertical="center"/>
    </xf>
    <xf numFmtId="0" fontId="9" fillId="9" borderId="0" xfId="0" applyFont="1" applyFill="1" applyBorder="1" applyAlignment="1" applyProtection="1">
      <alignment horizontal="left" vertical="center" wrapText="1"/>
    </xf>
    <xf numFmtId="0" fontId="9" fillId="9" borderId="0" xfId="0" applyFont="1" applyFill="1" applyBorder="1" applyAlignment="1" applyProtection="1">
      <alignment horizontal="left" vertical="center" wrapText="1"/>
    </xf>
    <xf numFmtId="0" fontId="4" fillId="0" borderId="0" xfId="0" applyFont="1"/>
    <xf numFmtId="0" fontId="4" fillId="0" borderId="3" xfId="0" applyFont="1" applyFill="1" applyBorder="1" applyAlignment="1" applyProtection="1">
      <alignment horizontal="center" vertical="center"/>
    </xf>
    <xf numFmtId="170" fontId="4" fillId="9" borderId="3" xfId="0" applyNumberFormat="1" applyFont="1" applyFill="1" applyBorder="1" applyAlignment="1" applyProtection="1">
      <alignment horizontal="right" vertical="center" indent="1"/>
    </xf>
    <xf numFmtId="0" fontId="12" fillId="9" borderId="0" xfId="0" applyFont="1" applyFill="1" applyBorder="1" applyAlignment="1" applyProtection="1">
      <alignment vertical="top" wrapText="1"/>
    </xf>
    <xf numFmtId="0" fontId="4" fillId="0" borderId="0" xfId="4"/>
    <xf numFmtId="0" fontId="4" fillId="9" borderId="0" xfId="4" applyFont="1" applyFill="1" applyBorder="1" applyProtection="1"/>
    <xf numFmtId="0" fontId="4" fillId="9" borderId="0" xfId="4" applyFont="1" applyFill="1" applyBorder="1" applyAlignment="1" applyProtection="1">
      <alignment horizontal="right" vertical="center" indent="1"/>
    </xf>
    <xf numFmtId="0" fontId="12" fillId="9" borderId="0" xfId="4" applyFont="1" applyFill="1" applyBorder="1" applyAlignment="1" applyProtection="1">
      <alignment vertical="center"/>
    </xf>
    <xf numFmtId="0" fontId="9" fillId="9" borderId="0" xfId="4" applyFont="1" applyFill="1" applyBorder="1" applyAlignment="1" applyProtection="1">
      <alignment horizontal="center" vertical="center"/>
    </xf>
    <xf numFmtId="0" fontId="4" fillId="9" borderId="0" xfId="4" applyFont="1" applyFill="1" applyBorder="1" applyAlignment="1" applyProtection="1">
      <alignment horizontal="left" vertical="center"/>
    </xf>
    <xf numFmtId="0" fontId="4" fillId="9" borderId="0" xfId="4" applyFill="1"/>
    <xf numFmtId="0" fontId="9" fillId="9" borderId="0" xfId="4" applyFont="1" applyFill="1" applyBorder="1" applyAlignment="1" applyProtection="1">
      <alignment horizontal="left" vertical="center"/>
    </xf>
    <xf numFmtId="167" fontId="4" fillId="9" borderId="0" xfId="4" applyNumberFormat="1" applyFont="1" applyFill="1" applyBorder="1" applyAlignment="1" applyProtection="1">
      <alignment horizontal="right" vertical="center" indent="1"/>
    </xf>
    <xf numFmtId="0" fontId="38" fillId="9" borderId="33" xfId="4" applyFont="1" applyFill="1" applyBorder="1" applyAlignment="1" applyProtection="1">
      <alignment horizontal="center"/>
    </xf>
    <xf numFmtId="0" fontId="4" fillId="0" borderId="3" xfId="4" applyFont="1" applyBorder="1" applyAlignment="1" applyProtection="1">
      <alignment vertical="center"/>
    </xf>
    <xf numFmtId="10" fontId="12" fillId="0" borderId="3" xfId="4" applyNumberFormat="1" applyFont="1" applyBorder="1" applyAlignment="1" applyProtection="1">
      <alignment horizontal="justify" vertical="center"/>
    </xf>
    <xf numFmtId="0" fontId="4" fillId="9" borderId="3" xfId="4" applyFont="1" applyFill="1" applyBorder="1" applyAlignment="1" applyProtection="1">
      <alignment vertical="center"/>
    </xf>
    <xf numFmtId="4" fontId="9" fillId="9" borderId="25" xfId="4" applyNumberFormat="1" applyFont="1" applyFill="1" applyBorder="1" applyAlignment="1" applyProtection="1">
      <alignment horizontal="right" vertical="center" wrapText="1" indent="1"/>
    </xf>
    <xf numFmtId="10" fontId="12" fillId="9" borderId="0" xfId="4" applyNumberFormat="1" applyFont="1" applyFill="1" applyBorder="1" applyAlignment="1" applyProtection="1">
      <alignment horizontal="justify" vertical="center"/>
    </xf>
    <xf numFmtId="0" fontId="4" fillId="9" borderId="0" xfId="4" applyFont="1" applyFill="1" applyBorder="1" applyAlignment="1" applyProtection="1">
      <alignment vertical="center"/>
    </xf>
    <xf numFmtId="0" fontId="9" fillId="0" borderId="3" xfId="4" applyFont="1" applyBorder="1" applyAlignment="1" applyProtection="1">
      <alignment vertical="center"/>
    </xf>
    <xf numFmtId="4" fontId="9" fillId="9" borderId="1" xfId="4" applyNumberFormat="1" applyFont="1" applyFill="1" applyBorder="1" applyAlignment="1" applyProtection="1">
      <alignment horizontal="right" vertical="center" indent="1"/>
    </xf>
    <xf numFmtId="0" fontId="12" fillId="0" borderId="3" xfId="4" applyFont="1" applyBorder="1" applyAlignment="1" applyProtection="1">
      <alignment vertical="center"/>
    </xf>
    <xf numFmtId="0" fontId="4" fillId="0" borderId="3" xfId="4" applyFont="1" applyBorder="1" applyProtection="1"/>
    <xf numFmtId="4" fontId="4" fillId="9" borderId="38" xfId="4" applyNumberFormat="1" applyFont="1" applyFill="1" applyBorder="1" applyAlignment="1" applyProtection="1">
      <alignment horizontal="right" vertical="center" indent="1"/>
    </xf>
    <xf numFmtId="0" fontId="12" fillId="0" borderId="3" xfId="4" applyFont="1" applyBorder="1" applyAlignment="1" applyProtection="1">
      <alignment horizontal="justify" vertical="center"/>
    </xf>
    <xf numFmtId="4" fontId="9" fillId="9" borderId="0" xfId="4" applyNumberFormat="1" applyFont="1" applyFill="1" applyBorder="1" applyAlignment="1" applyProtection="1">
      <alignment horizontal="right" vertical="center" wrapText="1" indent="1"/>
    </xf>
    <xf numFmtId="10" fontId="12" fillId="0" borderId="0" xfId="4" applyNumberFormat="1" applyFont="1" applyBorder="1" applyAlignment="1" applyProtection="1">
      <alignment horizontal="justify" vertical="center"/>
    </xf>
    <xf numFmtId="4" fontId="4" fillId="9" borderId="7" xfId="4" applyNumberFormat="1" applyFont="1" applyFill="1" applyBorder="1" applyAlignment="1" applyProtection="1">
      <alignment horizontal="right" vertical="center" indent="1"/>
    </xf>
    <xf numFmtId="4" fontId="9" fillId="9" borderId="60" xfId="4" applyNumberFormat="1" applyFont="1" applyFill="1" applyBorder="1" applyAlignment="1" applyProtection="1">
      <alignment horizontal="right" vertical="center" wrapText="1" indent="1"/>
    </xf>
    <xf numFmtId="0" fontId="4" fillId="0" borderId="3" xfId="4" applyFont="1" applyBorder="1" applyAlignment="1" applyProtection="1">
      <alignment horizontal="justify" wrapText="1"/>
    </xf>
    <xf numFmtId="167" fontId="4" fillId="9" borderId="3" xfId="4" applyNumberFormat="1" applyFont="1" applyFill="1" applyBorder="1" applyAlignment="1" applyProtection="1">
      <alignment horizontal="right" vertical="center" indent="1"/>
    </xf>
    <xf numFmtId="0" fontId="12" fillId="0" borderId="3" xfId="4" applyFont="1" applyBorder="1" applyAlignment="1" applyProtection="1">
      <alignment vertical="center" shrinkToFit="1"/>
    </xf>
    <xf numFmtId="0" fontId="4" fillId="9" borderId="3" xfId="4" applyFont="1" applyFill="1" applyBorder="1" applyAlignment="1" applyProtection="1">
      <alignment horizontal="justify" wrapText="1"/>
    </xf>
    <xf numFmtId="2" fontId="4" fillId="9" borderId="3" xfId="4" applyNumberFormat="1" applyFont="1" applyFill="1" applyBorder="1" applyAlignment="1" applyProtection="1">
      <alignment horizontal="right" vertical="center" indent="1"/>
    </xf>
    <xf numFmtId="0" fontId="4" fillId="0" borderId="3" xfId="4" applyFont="1" applyBorder="1" applyAlignment="1" applyProtection="1">
      <alignment horizontal="justify" vertical="center"/>
    </xf>
    <xf numFmtId="10" fontId="12" fillId="9" borderId="3" xfId="4" applyNumberFormat="1" applyFont="1" applyFill="1" applyBorder="1" applyAlignment="1" applyProtection="1">
      <alignment horizontal="justify" vertical="center"/>
    </xf>
    <xf numFmtId="10" fontId="12" fillId="9" borderId="47" xfId="4" applyNumberFormat="1" applyFont="1" applyFill="1" applyBorder="1" applyAlignment="1" applyProtection="1">
      <alignment horizontal="justify" vertical="center"/>
    </xf>
    <xf numFmtId="0" fontId="9" fillId="9" borderId="0" xfId="4" applyFont="1" applyFill="1" applyBorder="1" applyAlignment="1" applyProtection="1">
      <alignment horizontal="left"/>
    </xf>
    <xf numFmtId="0" fontId="9" fillId="9" borderId="0" xfId="5" applyFont="1" applyFill="1" applyBorder="1" applyAlignment="1" applyProtection="1">
      <alignment horizontal="right"/>
    </xf>
    <xf numFmtId="0" fontId="9" fillId="9" borderId="0" xfId="5" applyFont="1" applyFill="1" applyBorder="1" applyAlignment="1" applyProtection="1">
      <alignment horizontal="center"/>
    </xf>
    <xf numFmtId="0" fontId="36" fillId="9" borderId="0" xfId="5" applyFill="1" applyBorder="1" applyAlignment="1" applyProtection="1">
      <alignment horizontal="left"/>
    </xf>
    <xf numFmtId="0" fontId="36" fillId="0" borderId="0" xfId="5" applyFill="1" applyBorder="1" applyAlignment="1" applyProtection="1"/>
    <xf numFmtId="10" fontId="12" fillId="0" borderId="3" xfId="4" applyNumberFormat="1" applyFont="1" applyBorder="1" applyAlignment="1" applyProtection="1">
      <alignment horizontal="justify" vertical="center" wrapText="1"/>
    </xf>
    <xf numFmtId="0" fontId="9" fillId="9" borderId="3" xfId="4" applyFont="1" applyFill="1" applyBorder="1" applyProtection="1"/>
    <xf numFmtId="167" fontId="9" fillId="9" borderId="3" xfId="4" applyNumberFormat="1" applyFont="1" applyFill="1" applyBorder="1" applyAlignment="1" applyProtection="1">
      <alignment horizontal="right" vertical="center" indent="1"/>
    </xf>
    <xf numFmtId="0" fontId="12" fillId="9" borderId="3" xfId="4" applyFont="1" applyFill="1" applyBorder="1" applyAlignment="1" applyProtection="1">
      <alignment vertical="center"/>
    </xf>
    <xf numFmtId="0" fontId="4" fillId="0" borderId="3" xfId="4" applyFont="1" applyBorder="1" applyAlignment="1" applyProtection="1">
      <alignment horizontal="justify" vertical="center" wrapText="1"/>
    </xf>
    <xf numFmtId="167" fontId="4" fillId="9" borderId="7" xfId="4" applyNumberFormat="1" applyFont="1" applyFill="1" applyBorder="1" applyAlignment="1" applyProtection="1">
      <alignment horizontal="right" vertical="center" indent="1"/>
    </xf>
    <xf numFmtId="0" fontId="12" fillId="0" borderId="3" xfId="4" applyFont="1" applyBorder="1" applyAlignment="1" applyProtection="1">
      <alignment vertical="center" wrapText="1"/>
    </xf>
    <xf numFmtId="0" fontId="10" fillId="9" borderId="0" xfId="4" applyFont="1" applyFill="1" applyBorder="1" applyAlignment="1" applyProtection="1">
      <alignment horizontal="center" vertical="center"/>
    </xf>
    <xf numFmtId="0" fontId="9" fillId="9" borderId="3" xfId="5" applyFont="1" applyFill="1" applyBorder="1" applyAlignment="1" applyProtection="1">
      <alignment horizontal="center"/>
    </xf>
    <xf numFmtId="0" fontId="9" fillId="9" borderId="0" xfId="4" applyFont="1" applyFill="1" applyBorder="1" applyAlignment="1" applyProtection="1">
      <alignment vertical="center"/>
    </xf>
    <xf numFmtId="0" fontId="38" fillId="9" borderId="0" xfId="4" applyFont="1" applyFill="1" applyBorder="1" applyAlignment="1" applyProtection="1">
      <alignment horizontal="left"/>
    </xf>
    <xf numFmtId="0" fontId="4" fillId="9" borderId="47" xfId="0" applyFont="1" applyFill="1" applyBorder="1" applyAlignment="1" applyProtection="1">
      <alignment horizontal="center" vertical="center"/>
    </xf>
    <xf numFmtId="0" fontId="4" fillId="9" borderId="47" xfId="0" applyFont="1" applyFill="1" applyBorder="1" applyAlignment="1" applyProtection="1">
      <alignment horizontal="left" vertical="center" wrapText="1"/>
    </xf>
    <xf numFmtId="170" fontId="4" fillId="9" borderId="47" xfId="0" applyNumberFormat="1" applyFont="1" applyFill="1" applyBorder="1" applyAlignment="1" applyProtection="1">
      <alignment horizontal="right" vertical="center" indent="1"/>
    </xf>
    <xf numFmtId="4" fontId="4" fillId="9" borderId="47" xfId="0" applyNumberFormat="1" applyFont="1" applyFill="1" applyBorder="1" applyAlignment="1" applyProtection="1">
      <alignment horizontal="right" vertical="center" indent="2"/>
    </xf>
    <xf numFmtId="2" fontId="4" fillId="9" borderId="47" xfId="0" applyNumberFormat="1" applyFont="1" applyFill="1" applyBorder="1" applyAlignment="1" applyProtection="1">
      <alignment horizontal="right" vertical="center" indent="2"/>
    </xf>
    <xf numFmtId="4" fontId="4" fillId="9" borderId="47" xfId="4" applyNumberFormat="1" applyFont="1" applyFill="1" applyBorder="1" applyAlignment="1" applyProtection="1">
      <alignment horizontal="right" vertical="center" wrapText="1" indent="2"/>
    </xf>
    <xf numFmtId="0" fontId="43" fillId="9" borderId="0" xfId="0" applyFont="1" applyFill="1" applyBorder="1" applyAlignment="1" applyProtection="1">
      <alignment horizontal="right"/>
    </xf>
    <xf numFmtId="0" fontId="4" fillId="9" borderId="33" xfId="0" applyFont="1" applyFill="1" applyBorder="1" applyAlignment="1" applyProtection="1">
      <alignment horizontal="center" vertical="center"/>
    </xf>
    <xf numFmtId="0" fontId="4" fillId="9" borderId="33" xfId="0" applyFont="1" applyFill="1" applyBorder="1" applyAlignment="1" applyProtection="1">
      <alignment horizontal="left" vertical="center" wrapText="1"/>
    </xf>
    <xf numFmtId="170" fontId="4" fillId="9" borderId="33" xfId="0" applyNumberFormat="1" applyFont="1" applyFill="1" applyBorder="1" applyAlignment="1" applyProtection="1">
      <alignment horizontal="right" vertical="center" indent="1"/>
    </xf>
    <xf numFmtId="4" fontId="4" fillId="9" borderId="33" xfId="0" applyNumberFormat="1" applyFont="1" applyFill="1" applyBorder="1" applyAlignment="1" applyProtection="1">
      <alignment horizontal="right" vertical="center" indent="2"/>
    </xf>
    <xf numFmtId="2" fontId="4" fillId="9" borderId="33" xfId="0" applyNumberFormat="1" applyFont="1" applyFill="1" applyBorder="1" applyAlignment="1" applyProtection="1">
      <alignment horizontal="center" vertical="center"/>
    </xf>
    <xf numFmtId="2" fontId="4" fillId="9" borderId="33" xfId="0" applyNumberFormat="1" applyFont="1" applyFill="1" applyBorder="1" applyAlignment="1" applyProtection="1">
      <alignment horizontal="right" vertical="center" indent="2"/>
    </xf>
    <xf numFmtId="4" fontId="4" fillId="9" borderId="33" xfId="4" applyNumberFormat="1" applyFont="1" applyFill="1" applyBorder="1" applyAlignment="1" applyProtection="1">
      <alignment horizontal="right" vertical="center" wrapText="1" indent="2"/>
    </xf>
    <xf numFmtId="170" fontId="9" fillId="9" borderId="0" xfId="4" applyNumberFormat="1" applyFont="1" applyFill="1" applyBorder="1" applyAlignment="1" applyProtection="1">
      <alignment horizontal="center" vertical="center" wrapText="1"/>
    </xf>
    <xf numFmtId="0" fontId="24" fillId="9" borderId="0" xfId="4" applyFont="1" applyFill="1" applyBorder="1" applyAlignment="1" applyProtection="1">
      <alignment horizontal="center" vertical="center"/>
    </xf>
    <xf numFmtId="0" fontId="24" fillId="9" borderId="0" xfId="4" applyFont="1" applyFill="1" applyBorder="1" applyAlignment="1" applyProtection="1">
      <alignment horizontal="left" vertical="center" wrapText="1"/>
    </xf>
    <xf numFmtId="170" fontId="24" fillId="9" borderId="0" xfId="4" applyNumberFormat="1" applyFont="1" applyFill="1" applyBorder="1" applyAlignment="1" applyProtection="1">
      <alignment horizontal="right" vertical="center" wrapText="1" indent="1"/>
    </xf>
    <xf numFmtId="3" fontId="24" fillId="9" borderId="0" xfId="4" applyNumberFormat="1" applyFont="1" applyFill="1" applyBorder="1" applyAlignment="1" applyProtection="1">
      <alignment horizontal="center" vertical="center" wrapText="1"/>
    </xf>
    <xf numFmtId="170" fontId="25" fillId="9" borderId="3" xfId="4" applyNumberFormat="1" applyFont="1" applyFill="1" applyBorder="1" applyAlignment="1" applyProtection="1">
      <alignment horizontal="right" vertical="center" wrapText="1" indent="1"/>
    </xf>
    <xf numFmtId="0" fontId="9" fillId="0" borderId="3" xfId="4" applyFont="1" applyBorder="1" applyAlignment="1" applyProtection="1">
      <alignment horizontal="center" vertical="center"/>
    </xf>
    <xf numFmtId="0" fontId="9" fillId="9" borderId="0" xfId="0" applyFont="1" applyFill="1" applyBorder="1" applyAlignment="1" applyProtection="1">
      <alignment horizontal="left" vertical="center" wrapText="1"/>
    </xf>
    <xf numFmtId="0" fontId="35" fillId="9" borderId="0" xfId="4" applyFont="1" applyFill="1" applyBorder="1" applyAlignment="1" applyProtection="1">
      <alignment horizontal="center" vertical="center"/>
    </xf>
    <xf numFmtId="0" fontId="44" fillId="0" borderId="0" xfId="0" applyFont="1" applyFill="1" applyBorder="1" applyAlignment="1" applyProtection="1">
      <alignment horizontal="right"/>
    </xf>
    <xf numFmtId="0" fontId="9" fillId="9" borderId="0" xfId="0" applyFont="1" applyFill="1" applyBorder="1" applyAlignment="1" applyProtection="1">
      <alignment vertical="center" wrapText="1"/>
    </xf>
    <xf numFmtId="0" fontId="4" fillId="9" borderId="0" xfId="0" applyFont="1" applyFill="1" applyBorder="1" applyAlignment="1" applyProtection="1">
      <alignment horizontal="center"/>
    </xf>
    <xf numFmtId="0" fontId="4" fillId="9" borderId="41" xfId="0" applyFont="1" applyFill="1" applyBorder="1" applyAlignment="1" applyProtection="1">
      <alignment horizontal="right"/>
    </xf>
    <xf numFmtId="49" fontId="4" fillId="10" borderId="3" xfId="4" applyNumberFormat="1" applyFont="1" applyFill="1" applyBorder="1" applyAlignment="1" applyProtection="1">
      <alignment horizontal="center" vertical="center" wrapText="1"/>
      <protection locked="0"/>
    </xf>
    <xf numFmtId="174" fontId="4" fillId="10" borderId="3" xfId="4" applyNumberFormat="1" applyFont="1" applyFill="1" applyBorder="1" applyAlignment="1" applyProtection="1">
      <alignment horizontal="center" vertical="center" wrapText="1"/>
      <protection locked="0"/>
    </xf>
    <xf numFmtId="170" fontId="4" fillId="10" borderId="3" xfId="0" applyNumberFormat="1" applyFont="1" applyFill="1" applyBorder="1" applyAlignment="1" applyProtection="1">
      <alignment horizontal="right" vertical="center" indent="1"/>
      <protection locked="0"/>
    </xf>
    <xf numFmtId="8" fontId="4" fillId="10" borderId="3" xfId="0" applyNumberFormat="1" applyFont="1" applyFill="1" applyBorder="1" applyAlignment="1" applyProtection="1">
      <alignment horizontal="center"/>
      <protection locked="0"/>
    </xf>
    <xf numFmtId="10" fontId="4" fillId="10" borderId="3" xfId="0" applyNumberFormat="1" applyFont="1" applyFill="1" applyBorder="1" applyAlignment="1" applyProtection="1">
      <alignment horizontal="center"/>
      <protection locked="0"/>
    </xf>
    <xf numFmtId="0" fontId="4" fillId="10" borderId="3" xfId="0" applyNumberFormat="1" applyFont="1" applyFill="1" applyBorder="1" applyAlignment="1" applyProtection="1">
      <alignment horizontal="center"/>
      <protection locked="0"/>
    </xf>
    <xf numFmtId="8" fontId="4" fillId="10" borderId="3" xfId="0" applyNumberFormat="1" applyFont="1" applyFill="1" applyBorder="1" applyAlignment="1" applyProtection="1">
      <alignment horizontal="right" indent="2"/>
      <protection locked="0"/>
    </xf>
    <xf numFmtId="0" fontId="9" fillId="10" borderId="3" xfId="4" applyFont="1" applyFill="1" applyBorder="1" applyAlignment="1" applyProtection="1">
      <alignment horizontal="center" vertical="center"/>
      <protection locked="0"/>
    </xf>
    <xf numFmtId="4" fontId="4" fillId="10" borderId="3" xfId="4" applyNumberFormat="1" applyFont="1" applyFill="1" applyBorder="1" applyAlignment="1" applyProtection="1">
      <alignment horizontal="right" vertical="center" indent="1"/>
      <protection locked="0"/>
    </xf>
    <xf numFmtId="4" fontId="4" fillId="10" borderId="7" xfId="4" applyNumberFormat="1" applyFont="1" applyFill="1" applyBorder="1" applyAlignment="1" applyProtection="1">
      <alignment horizontal="right" vertical="center" indent="1"/>
      <protection locked="0"/>
    </xf>
    <xf numFmtId="4" fontId="4" fillId="10" borderId="1" xfId="4" applyNumberFormat="1" applyFont="1" applyFill="1" applyBorder="1" applyAlignment="1" applyProtection="1">
      <alignment horizontal="right" vertical="center" indent="1"/>
      <protection locked="0"/>
    </xf>
    <xf numFmtId="167" fontId="4" fillId="10" borderId="3" xfId="4" applyNumberFormat="1" applyFont="1" applyFill="1" applyBorder="1" applyAlignment="1" applyProtection="1">
      <alignment horizontal="right" vertical="center" indent="1"/>
      <protection locked="0"/>
    </xf>
    <xf numFmtId="167" fontId="4" fillId="10" borderId="7" xfId="4" applyNumberFormat="1" applyFont="1" applyFill="1" applyBorder="1" applyAlignment="1" applyProtection="1">
      <alignment horizontal="right" vertical="center" indent="1"/>
      <protection locked="0"/>
    </xf>
    <xf numFmtId="169" fontId="4" fillId="12" borderId="3" xfId="4" applyNumberFormat="1" applyFont="1" applyFill="1" applyBorder="1" applyAlignment="1" applyProtection="1">
      <alignment horizontal="right" vertical="center" indent="1"/>
      <protection locked="0"/>
    </xf>
    <xf numFmtId="10" fontId="25" fillId="10" borderId="54" xfId="2" applyNumberFormat="1" applyFont="1" applyFill="1" applyBorder="1" applyAlignment="1" applyProtection="1">
      <alignment horizontal="right" indent="3"/>
      <protection locked="0"/>
    </xf>
    <xf numFmtId="10" fontId="25" fillId="10" borderId="55" xfId="2" applyNumberFormat="1" applyFont="1" applyFill="1" applyBorder="1" applyAlignment="1" applyProtection="1">
      <alignment horizontal="right" indent="3"/>
      <protection locked="0"/>
    </xf>
    <xf numFmtId="10" fontId="25" fillId="10" borderId="57" xfId="2" applyNumberFormat="1" applyFont="1" applyFill="1" applyBorder="1" applyAlignment="1" applyProtection="1">
      <alignment horizontal="right" indent="3"/>
      <protection locked="0"/>
    </xf>
    <xf numFmtId="4" fontId="4" fillId="10" borderId="11" xfId="8" applyNumberFormat="1" applyFont="1" applyFill="1" applyBorder="1" applyAlignment="1" applyProtection="1">
      <alignment horizontal="right" vertical="center" indent="1"/>
      <protection locked="0"/>
    </xf>
    <xf numFmtId="0" fontId="4" fillId="10" borderId="3" xfId="7" applyFont="1" applyFill="1" applyBorder="1" applyAlignment="1" applyProtection="1">
      <alignment horizontal="justify" vertical="center" wrapText="1"/>
      <protection locked="0"/>
    </xf>
    <xf numFmtId="0" fontId="4" fillId="10" borderId="3" xfId="7" applyFont="1" applyFill="1" applyBorder="1" applyAlignment="1" applyProtection="1">
      <alignment horizontal="center" vertical="center" wrapText="1"/>
      <protection locked="0"/>
    </xf>
    <xf numFmtId="4" fontId="4" fillId="10" borderId="3" xfId="8" applyNumberFormat="1" applyFont="1" applyFill="1" applyBorder="1" applyAlignment="1" applyProtection="1">
      <alignment horizontal="right" vertical="center" indent="1"/>
      <protection locked="0"/>
    </xf>
    <xf numFmtId="4" fontId="4" fillId="10" borderId="33" xfId="8" applyNumberFormat="1" applyFont="1" applyFill="1" applyBorder="1" applyAlignment="1" applyProtection="1">
      <alignment horizontal="right" vertical="center" indent="1"/>
      <protection locked="0"/>
    </xf>
    <xf numFmtId="2" fontId="4" fillId="10" borderId="3" xfId="8" applyNumberFormat="1" applyFont="1" applyFill="1" applyBorder="1" applyAlignment="1" applyProtection="1">
      <alignment horizontal="right" vertical="center" indent="1"/>
      <protection locked="0"/>
    </xf>
    <xf numFmtId="0" fontId="35" fillId="9" borderId="0" xfId="4" applyFont="1" applyFill="1" applyBorder="1" applyAlignment="1" applyProtection="1">
      <alignment horizontal="center" vertical="center"/>
    </xf>
    <xf numFmtId="175" fontId="4" fillId="0" borderId="7" xfId="1" applyNumberFormat="1" applyFont="1" applyFill="1" applyBorder="1" applyAlignment="1" applyProtection="1">
      <alignment horizontal="right" indent="1"/>
    </xf>
    <xf numFmtId="175" fontId="4" fillId="0" borderId="3" xfId="1" applyNumberFormat="1" applyFont="1" applyFill="1" applyBorder="1" applyAlignment="1" applyProtection="1">
      <alignment horizontal="right" indent="1"/>
    </xf>
    <xf numFmtId="170" fontId="4" fillId="10" borderId="3" xfId="1" applyNumberFormat="1" applyFont="1" applyFill="1" applyBorder="1" applyAlignment="1" applyProtection="1">
      <alignment horizontal="right" indent="1"/>
      <protection locked="0"/>
    </xf>
    <xf numFmtId="4" fontId="9" fillId="7" borderId="0" xfId="9" applyNumberFormat="1" applyFont="1" applyFill="1" applyBorder="1" applyAlignment="1" applyProtection="1">
      <alignment horizontal="right" vertical="center" indent="1"/>
    </xf>
    <xf numFmtId="0" fontId="4" fillId="9" borderId="0" xfId="0" applyFont="1" applyFill="1" applyBorder="1" applyAlignment="1" applyProtection="1">
      <alignment horizontal="left" vertical="center" wrapText="1"/>
    </xf>
    <xf numFmtId="0" fontId="9" fillId="7" borderId="19" xfId="4" applyFont="1" applyFill="1" applyBorder="1" applyAlignment="1" applyProtection="1">
      <alignment horizontal="center" vertical="center" wrapText="1"/>
    </xf>
    <xf numFmtId="0" fontId="9" fillId="7" borderId="12" xfId="4" applyFont="1" applyFill="1" applyBorder="1" applyAlignment="1" applyProtection="1">
      <alignment horizontal="center" vertical="center" wrapText="1"/>
    </xf>
    <xf numFmtId="0" fontId="9" fillId="7" borderId="26" xfId="4" applyFont="1" applyFill="1" applyBorder="1" applyAlignment="1" applyProtection="1">
      <alignment horizontal="center" vertical="center" wrapText="1"/>
    </xf>
    <xf numFmtId="0" fontId="57" fillId="9" borderId="75" xfId="4" applyFont="1" applyFill="1" applyBorder="1" applyAlignment="1" applyProtection="1">
      <alignment horizontal="left"/>
    </xf>
    <xf numFmtId="0" fontId="36" fillId="9" borderId="48" xfId="5" applyFill="1" applyAlignment="1" applyProtection="1">
      <alignment horizontal="left"/>
    </xf>
    <xf numFmtId="170" fontId="25" fillId="7" borderId="1" xfId="4" applyNumberFormat="1" applyFont="1" applyFill="1" applyBorder="1" applyAlignment="1">
      <alignment horizontal="center" vertical="center"/>
    </xf>
    <xf numFmtId="0" fontId="25" fillId="7" borderId="8" xfId="4" applyFont="1" applyFill="1" applyBorder="1" applyAlignment="1">
      <alignment horizontal="center" vertical="center"/>
    </xf>
    <xf numFmtId="0" fontId="24" fillId="9" borderId="7" xfId="4" applyFont="1" applyFill="1" applyBorder="1" applyAlignment="1" applyProtection="1">
      <alignment horizontal="center" vertical="center"/>
    </xf>
    <xf numFmtId="0" fontId="24" fillId="9" borderId="2" xfId="4" applyFont="1" applyFill="1" applyBorder="1" applyAlignment="1" applyProtection="1">
      <alignment horizontal="center" vertical="center"/>
    </xf>
    <xf numFmtId="0" fontId="25" fillId="10" borderId="32" xfId="4" applyFont="1" applyFill="1" applyBorder="1" applyAlignment="1" applyProtection="1">
      <alignment horizontal="center"/>
      <protection locked="0"/>
    </xf>
    <xf numFmtId="0" fontId="25" fillId="10" borderId="33" xfId="4" applyFont="1" applyFill="1" applyBorder="1" applyAlignment="1" applyProtection="1">
      <alignment horizontal="center"/>
      <protection locked="0"/>
    </xf>
    <xf numFmtId="0" fontId="25" fillId="10" borderId="9" xfId="4" applyFont="1" applyFill="1" applyBorder="1" applyAlignment="1" applyProtection="1">
      <alignment horizontal="center"/>
      <protection locked="0"/>
    </xf>
    <xf numFmtId="0" fontId="54" fillId="9" borderId="0" xfId="4" applyFont="1" applyFill="1" applyBorder="1" applyAlignment="1" applyProtection="1">
      <alignment horizontal="center"/>
    </xf>
    <xf numFmtId="0" fontId="55" fillId="9" borderId="0" xfId="4" applyFont="1" applyFill="1" applyBorder="1" applyAlignment="1" applyProtection="1">
      <alignment horizontal="center"/>
    </xf>
    <xf numFmtId="0" fontId="29" fillId="9" borderId="0" xfId="4" applyFont="1" applyFill="1" applyBorder="1" applyAlignment="1" applyProtection="1">
      <alignment horizontal="center"/>
    </xf>
    <xf numFmtId="0" fontId="25" fillId="10" borderId="38" xfId="4" applyFont="1" applyFill="1" applyBorder="1" applyAlignment="1" applyProtection="1">
      <alignment horizontal="center"/>
      <protection locked="0"/>
    </xf>
    <xf numFmtId="0" fontId="25" fillId="10" borderId="47" xfId="4" applyFont="1" applyFill="1" applyBorder="1" applyAlignment="1" applyProtection="1">
      <alignment horizontal="center"/>
      <protection locked="0"/>
    </xf>
    <xf numFmtId="0" fontId="25" fillId="10" borderId="50" xfId="4" applyFont="1" applyFill="1" applyBorder="1" applyAlignment="1" applyProtection="1">
      <alignment horizontal="center"/>
      <protection locked="0"/>
    </xf>
    <xf numFmtId="0" fontId="9" fillId="7" borderId="7" xfId="4" applyFont="1" applyFill="1" applyBorder="1" applyAlignment="1" applyProtection="1">
      <alignment horizontal="center" vertical="center" wrapText="1"/>
    </xf>
    <xf numFmtId="0" fontId="9" fillId="7" borderId="46" xfId="4" applyFont="1" applyFill="1" applyBorder="1" applyAlignment="1" applyProtection="1">
      <alignment horizontal="center" vertical="center" wrapText="1"/>
    </xf>
    <xf numFmtId="0" fontId="9" fillId="7" borderId="2" xfId="4" applyFont="1" applyFill="1" applyBorder="1" applyAlignment="1" applyProtection="1">
      <alignment horizontal="center" vertical="center" wrapText="1"/>
    </xf>
    <xf numFmtId="0" fontId="4" fillId="7" borderId="7" xfId="4" applyFont="1" applyFill="1" applyBorder="1" applyAlignment="1" applyProtection="1">
      <alignment horizontal="center" vertical="center" wrapText="1"/>
    </xf>
    <xf numFmtId="0" fontId="4" fillId="7" borderId="46" xfId="4" applyFont="1" applyFill="1" applyBorder="1" applyAlignment="1" applyProtection="1">
      <alignment horizontal="center" vertical="center" wrapText="1"/>
    </xf>
    <xf numFmtId="0" fontId="4" fillId="7" borderId="2" xfId="4" applyFont="1" applyFill="1" applyBorder="1" applyAlignment="1" applyProtection="1">
      <alignment horizontal="center" vertical="center" wrapText="1"/>
    </xf>
    <xf numFmtId="2" fontId="4" fillId="9" borderId="1" xfId="0" applyNumberFormat="1" applyFont="1" applyFill="1" applyBorder="1" applyAlignment="1" applyProtection="1">
      <alignment horizontal="right" vertical="center" indent="2"/>
    </xf>
    <xf numFmtId="2" fontId="4" fillId="9" borderId="8" xfId="0" applyNumberFormat="1" applyFont="1" applyFill="1" applyBorder="1" applyAlignment="1" applyProtection="1">
      <alignment horizontal="right" vertical="center" indent="2"/>
    </xf>
    <xf numFmtId="0" fontId="4" fillId="7" borderId="1" xfId="4" applyFont="1" applyFill="1" applyBorder="1" applyAlignment="1" applyProtection="1">
      <alignment horizontal="center" vertical="center" wrapText="1"/>
    </xf>
    <xf numFmtId="0" fontId="4" fillId="7" borderId="8" xfId="4" applyFont="1" applyFill="1" applyBorder="1" applyAlignment="1" applyProtection="1">
      <alignment horizontal="center" vertical="center" wrapText="1"/>
    </xf>
    <xf numFmtId="0" fontId="9" fillId="7" borderId="1" xfId="4" applyFont="1" applyFill="1" applyBorder="1" applyAlignment="1" applyProtection="1">
      <alignment horizontal="center" wrapText="1"/>
    </xf>
    <xf numFmtId="0" fontId="9" fillId="7" borderId="11" xfId="4" applyFont="1" applyFill="1" applyBorder="1" applyAlignment="1" applyProtection="1">
      <alignment horizontal="center" wrapText="1"/>
    </xf>
    <xf numFmtId="0" fontId="9" fillId="7" borderId="8" xfId="4" applyFont="1" applyFill="1" applyBorder="1" applyAlignment="1" applyProtection="1">
      <alignment horizontal="center" wrapText="1"/>
    </xf>
    <xf numFmtId="2" fontId="4" fillId="9" borderId="1" xfId="0" applyNumberFormat="1" applyFont="1" applyFill="1" applyBorder="1" applyAlignment="1" applyProtection="1">
      <alignment horizontal="center" vertical="center"/>
    </xf>
    <xf numFmtId="2" fontId="4" fillId="9" borderId="8" xfId="0" applyNumberFormat="1" applyFont="1" applyFill="1" applyBorder="1" applyAlignment="1" applyProtection="1">
      <alignment horizontal="center" vertical="center"/>
    </xf>
    <xf numFmtId="0" fontId="4" fillId="7" borderId="3" xfId="4" applyFont="1" applyFill="1" applyBorder="1" applyAlignment="1" applyProtection="1">
      <alignment horizontal="center" vertical="center" wrapText="1"/>
    </xf>
    <xf numFmtId="0" fontId="4" fillId="10" borderId="3" xfId="4" applyFont="1" applyFill="1" applyBorder="1" applyAlignment="1" applyProtection="1">
      <alignment horizontal="center" vertical="center" wrapText="1"/>
      <protection locked="0"/>
    </xf>
    <xf numFmtId="0" fontId="33" fillId="9" borderId="0" xfId="4" applyFont="1" applyFill="1" applyBorder="1" applyAlignment="1" applyProtection="1">
      <alignment horizontal="center" vertical="center"/>
    </xf>
    <xf numFmtId="0" fontId="34" fillId="9" borderId="0" xfId="4" applyFont="1" applyFill="1" applyBorder="1" applyAlignment="1" applyProtection="1">
      <alignment horizontal="center" vertical="center" wrapText="1"/>
    </xf>
    <xf numFmtId="0" fontId="35" fillId="9" borderId="0" xfId="4" applyFont="1" applyFill="1" applyBorder="1" applyAlignment="1" applyProtection="1">
      <alignment horizontal="center" vertical="center"/>
    </xf>
    <xf numFmtId="0" fontId="9" fillId="9" borderId="38" xfId="4" applyFont="1" applyFill="1" applyBorder="1" applyAlignment="1" applyProtection="1">
      <alignment horizontal="center" wrapText="1"/>
    </xf>
    <xf numFmtId="0" fontId="9" fillId="9" borderId="47" xfId="4" applyFont="1" applyFill="1" applyBorder="1" applyAlignment="1" applyProtection="1">
      <alignment horizontal="center" wrapText="1"/>
    </xf>
    <xf numFmtId="0" fontId="9" fillId="9" borderId="50" xfId="4" applyFont="1" applyFill="1" applyBorder="1" applyAlignment="1" applyProtection="1">
      <alignment horizontal="center" wrapText="1"/>
    </xf>
    <xf numFmtId="0" fontId="9" fillId="9" borderId="32" xfId="4" applyFont="1" applyFill="1" applyBorder="1" applyAlignment="1" applyProtection="1">
      <alignment horizontal="center" wrapText="1"/>
    </xf>
    <xf numFmtId="0" fontId="9" fillId="9" borderId="33" xfId="4" applyFont="1" applyFill="1" applyBorder="1" applyAlignment="1" applyProtection="1">
      <alignment horizontal="center" wrapText="1"/>
    </xf>
    <xf numFmtId="0" fontId="9" fillId="9" borderId="9" xfId="4" applyFont="1" applyFill="1" applyBorder="1" applyAlignment="1" applyProtection="1">
      <alignment horizontal="center" wrapText="1"/>
    </xf>
    <xf numFmtId="0" fontId="12" fillId="14" borderId="1" xfId="0" applyFont="1" applyFill="1" applyBorder="1" applyAlignment="1" applyProtection="1">
      <alignment horizontal="left" vertical="top" wrapText="1"/>
    </xf>
    <xf numFmtId="0" fontId="12" fillId="14" borderId="11" xfId="0" applyFont="1" applyFill="1" applyBorder="1" applyAlignment="1" applyProtection="1">
      <alignment horizontal="left" vertical="top" wrapText="1"/>
    </xf>
    <xf numFmtId="0" fontId="12" fillId="14" borderId="8" xfId="0" applyFont="1" applyFill="1" applyBorder="1" applyAlignment="1" applyProtection="1">
      <alignment horizontal="left" vertical="top" wrapText="1"/>
    </xf>
    <xf numFmtId="2" fontId="4" fillId="7" borderId="1" xfId="0" applyNumberFormat="1" applyFont="1" applyFill="1" applyBorder="1" applyAlignment="1" applyProtection="1">
      <alignment horizontal="center" vertical="center"/>
    </xf>
    <xf numFmtId="2" fontId="4" fillId="7" borderId="8" xfId="0" applyNumberFormat="1" applyFont="1" applyFill="1" applyBorder="1" applyAlignment="1" applyProtection="1">
      <alignment horizontal="center" vertical="center"/>
    </xf>
    <xf numFmtId="0" fontId="9" fillId="9" borderId="0" xfId="0" applyFont="1" applyFill="1" applyBorder="1" applyAlignment="1" applyProtection="1">
      <alignment horizontal="left" vertical="center" wrapText="1"/>
    </xf>
    <xf numFmtId="4" fontId="25" fillId="10" borderId="3" xfId="0" applyNumberFormat="1" applyFont="1" applyFill="1" applyBorder="1" applyAlignment="1" applyProtection="1">
      <alignment horizontal="center" vertical="center"/>
      <protection locked="0"/>
    </xf>
    <xf numFmtId="0" fontId="25" fillId="13" borderId="1" xfId="0" applyFont="1" applyFill="1" applyBorder="1" applyAlignment="1" applyProtection="1">
      <alignment horizontal="center" vertical="center" wrapText="1"/>
    </xf>
    <xf numFmtId="0" fontId="25" fillId="13" borderId="8" xfId="0" applyFont="1" applyFill="1" applyBorder="1" applyAlignment="1" applyProtection="1">
      <alignment horizontal="center" vertical="center" wrapText="1"/>
    </xf>
    <xf numFmtId="170" fontId="4" fillId="0" borderId="1" xfId="1" applyNumberFormat="1" applyFont="1" applyBorder="1" applyAlignment="1" applyProtection="1">
      <alignment horizontal="right" indent="1"/>
    </xf>
    <xf numFmtId="170" fontId="4" fillId="0" borderId="8" xfId="1" applyNumberFormat="1" applyFont="1" applyBorder="1" applyAlignment="1" applyProtection="1">
      <alignment horizontal="right" indent="1"/>
    </xf>
    <xf numFmtId="0" fontId="36" fillId="9" borderId="48" xfId="5" applyFill="1" applyAlignment="1" applyProtection="1">
      <alignment horizontal="center"/>
    </xf>
    <xf numFmtId="0" fontId="9" fillId="7" borderId="73" xfId="0" applyFont="1" applyFill="1" applyBorder="1" applyAlignment="1" applyProtection="1">
      <alignment horizontal="center" vertical="center" wrapText="1"/>
    </xf>
    <xf numFmtId="0" fontId="9" fillId="7" borderId="74" xfId="0" applyFont="1" applyFill="1" applyBorder="1" applyAlignment="1" applyProtection="1">
      <alignment horizontal="center" vertical="center" wrapText="1"/>
    </xf>
    <xf numFmtId="0" fontId="4" fillId="9" borderId="0" xfId="0" applyFont="1" applyFill="1" applyBorder="1" applyAlignment="1" applyProtection="1">
      <alignment horizontal="left" vertical="center" wrapText="1"/>
    </xf>
    <xf numFmtId="0" fontId="9" fillId="9" borderId="32" xfId="4" applyFont="1" applyFill="1" applyBorder="1" applyAlignment="1" applyProtection="1">
      <alignment horizontal="center"/>
    </xf>
    <xf numFmtId="0" fontId="9" fillId="9" borderId="33" xfId="4" applyFont="1" applyFill="1" applyBorder="1" applyAlignment="1" applyProtection="1">
      <alignment horizontal="center"/>
    </xf>
    <xf numFmtId="0" fontId="9" fillId="9" borderId="9" xfId="4" applyFont="1" applyFill="1" applyBorder="1" applyAlignment="1" applyProtection="1">
      <alignment horizontal="center"/>
    </xf>
    <xf numFmtId="0" fontId="4" fillId="9" borderId="1" xfId="0" applyFont="1" applyFill="1" applyBorder="1" applyProtection="1"/>
    <xf numFmtId="0" fontId="4" fillId="9" borderId="8" xfId="0" applyFont="1" applyFill="1" applyBorder="1" applyProtection="1"/>
    <xf numFmtId="170" fontId="4" fillId="9" borderId="1" xfId="1" applyNumberFormat="1" applyFont="1" applyFill="1" applyBorder="1" applyAlignment="1" applyProtection="1">
      <alignment horizontal="right" indent="1"/>
    </xf>
    <xf numFmtId="170" fontId="4" fillId="9" borderId="8" xfId="1" applyNumberFormat="1" applyFont="1" applyFill="1" applyBorder="1" applyAlignment="1" applyProtection="1">
      <alignment horizontal="right" indent="1"/>
    </xf>
    <xf numFmtId="0" fontId="31" fillId="9" borderId="0" xfId="4" applyFont="1" applyFill="1" applyBorder="1" applyAlignment="1" applyProtection="1">
      <alignment horizontal="center"/>
    </xf>
    <xf numFmtId="0" fontId="31" fillId="9" borderId="58" xfId="4" applyFont="1" applyFill="1" applyBorder="1" applyAlignment="1" applyProtection="1">
      <alignment horizontal="left"/>
    </xf>
    <xf numFmtId="0" fontId="4" fillId="0" borderId="1" xfId="0" applyFont="1" applyBorder="1" applyProtection="1"/>
    <xf numFmtId="0" fontId="4" fillId="0" borderId="8" xfId="0" applyFont="1" applyBorder="1" applyProtection="1"/>
    <xf numFmtId="10" fontId="12" fillId="0" borderId="1" xfId="4" applyNumberFormat="1" applyFont="1" applyBorder="1" applyAlignment="1" applyProtection="1">
      <alignment horizontal="left" vertical="center" wrapText="1"/>
    </xf>
    <xf numFmtId="10" fontId="12" fillId="0" borderId="8" xfId="4" applyNumberFormat="1" applyFont="1" applyBorder="1" applyAlignment="1" applyProtection="1">
      <alignment horizontal="left" vertical="center" wrapText="1"/>
    </xf>
    <xf numFmtId="0" fontId="26" fillId="9" borderId="0" xfId="4" applyFont="1" applyFill="1" applyBorder="1" applyAlignment="1" applyProtection="1">
      <alignment horizontal="center"/>
    </xf>
    <xf numFmtId="0" fontId="4" fillId="9" borderId="0" xfId="4" applyFont="1" applyFill="1" applyBorder="1" applyAlignment="1" applyProtection="1">
      <alignment horizontal="center"/>
    </xf>
    <xf numFmtId="0" fontId="9" fillId="9" borderId="38" xfId="4" applyFont="1" applyFill="1" applyBorder="1" applyAlignment="1" applyProtection="1">
      <alignment horizontal="center" vertical="center"/>
    </xf>
    <xf numFmtId="0" fontId="9" fillId="9" borderId="47" xfId="4" applyFont="1" applyFill="1" applyBorder="1" applyAlignment="1" applyProtection="1">
      <alignment horizontal="center" vertical="center"/>
    </xf>
    <xf numFmtId="0" fontId="9" fillId="9" borderId="50" xfId="4" applyFont="1" applyFill="1" applyBorder="1" applyAlignment="1" applyProtection="1">
      <alignment horizontal="center" vertical="center"/>
    </xf>
    <xf numFmtId="0" fontId="9" fillId="9" borderId="32" xfId="4" applyFont="1" applyFill="1" applyBorder="1" applyAlignment="1" applyProtection="1">
      <alignment horizontal="center" vertical="center"/>
    </xf>
    <xf numFmtId="0" fontId="9" fillId="9" borderId="33" xfId="4" applyFont="1" applyFill="1" applyBorder="1" applyAlignment="1" applyProtection="1">
      <alignment horizontal="center" vertical="center"/>
    </xf>
    <xf numFmtId="0" fontId="9" fillId="9" borderId="9" xfId="4" applyFont="1" applyFill="1" applyBorder="1" applyAlignment="1" applyProtection="1">
      <alignment horizontal="center" vertical="center"/>
    </xf>
    <xf numFmtId="0" fontId="4" fillId="9" borderId="3" xfId="4" applyFont="1" applyFill="1" applyBorder="1" applyAlignment="1" applyProtection="1">
      <alignment horizontal="center" vertical="center" wrapText="1"/>
    </xf>
    <xf numFmtId="0" fontId="9" fillId="7" borderId="19" xfId="4" applyFont="1" applyFill="1" applyBorder="1" applyAlignment="1" applyProtection="1">
      <alignment horizontal="center" vertical="center"/>
    </xf>
    <xf numFmtId="0" fontId="9" fillId="7" borderId="12" xfId="4" applyFont="1" applyFill="1" applyBorder="1" applyAlignment="1" applyProtection="1">
      <alignment horizontal="center" vertical="center"/>
    </xf>
    <xf numFmtId="0" fontId="9" fillId="7" borderId="26" xfId="4" applyFont="1" applyFill="1" applyBorder="1" applyAlignment="1" applyProtection="1">
      <alignment horizontal="center" vertical="center"/>
    </xf>
    <xf numFmtId="0" fontId="36" fillId="9" borderId="48" xfId="5" applyFill="1" applyBorder="1" applyAlignment="1" applyProtection="1">
      <alignment horizontal="left"/>
    </xf>
    <xf numFmtId="0" fontId="12" fillId="0" borderId="1" xfId="4" applyFont="1" applyBorder="1" applyAlignment="1" applyProtection="1">
      <alignment horizontal="justify" vertical="center"/>
    </xf>
    <xf numFmtId="0" fontId="12" fillId="0" borderId="8" xfId="4" applyFont="1" applyBorder="1" applyAlignment="1" applyProtection="1">
      <alignment horizontal="justify" vertical="center"/>
    </xf>
    <xf numFmtId="10" fontId="12" fillId="0" borderId="1" xfId="4" applyNumberFormat="1" applyFont="1" applyBorder="1" applyAlignment="1" applyProtection="1">
      <alignment horizontal="justify" vertical="center"/>
    </xf>
    <xf numFmtId="10" fontId="12" fillId="0" borderId="8" xfId="4" applyNumberFormat="1" applyFont="1" applyBorder="1" applyAlignment="1" applyProtection="1">
      <alignment horizontal="justify" vertical="center"/>
    </xf>
    <xf numFmtId="4" fontId="9" fillId="9" borderId="1" xfId="4" applyNumberFormat="1" applyFont="1" applyFill="1" applyBorder="1" applyAlignment="1" applyProtection="1">
      <alignment horizontal="right" vertical="center" indent="1"/>
    </xf>
    <xf numFmtId="4" fontId="9" fillId="9" borderId="8" xfId="4" applyNumberFormat="1" applyFont="1" applyFill="1" applyBorder="1" applyAlignment="1" applyProtection="1">
      <alignment horizontal="right" vertical="center" indent="1"/>
    </xf>
    <xf numFmtId="10" fontId="12" fillId="9" borderId="38" xfId="4" applyNumberFormat="1" applyFont="1" applyFill="1" applyBorder="1" applyAlignment="1" applyProtection="1">
      <alignment horizontal="justify" vertical="center"/>
    </xf>
    <xf numFmtId="10" fontId="12" fillId="9" borderId="50" xfId="4" applyNumberFormat="1" applyFont="1" applyFill="1" applyBorder="1" applyAlignment="1" applyProtection="1">
      <alignment horizontal="justify" vertical="center"/>
    </xf>
    <xf numFmtId="10" fontId="45" fillId="9" borderId="60" xfId="4" applyNumberFormat="1" applyFont="1" applyFill="1" applyBorder="1" applyAlignment="1" applyProtection="1">
      <alignment horizontal="left" vertical="center"/>
    </xf>
    <xf numFmtId="10" fontId="45" fillId="9" borderId="47" xfId="4" applyNumberFormat="1" applyFont="1" applyFill="1" applyBorder="1" applyAlignment="1" applyProtection="1">
      <alignment horizontal="left" vertical="center"/>
    </xf>
    <xf numFmtId="0" fontId="9" fillId="7" borderId="51" xfId="4" applyFont="1" applyFill="1" applyBorder="1" applyAlignment="1" applyProtection="1">
      <alignment horizontal="center" vertical="center" wrapText="1"/>
    </xf>
    <xf numFmtId="0" fontId="9" fillId="7" borderId="77" xfId="4" applyFont="1" applyFill="1" applyBorder="1" applyAlignment="1" applyProtection="1">
      <alignment horizontal="center" vertical="center" wrapText="1"/>
    </xf>
    <xf numFmtId="0" fontId="9" fillId="7" borderId="52" xfId="4" applyFont="1" applyFill="1" applyBorder="1" applyAlignment="1" applyProtection="1">
      <alignment horizontal="center" vertical="center" wrapText="1"/>
    </xf>
    <xf numFmtId="10" fontId="12" fillId="0" borderId="1" xfId="4" applyNumberFormat="1" applyFont="1" applyBorder="1" applyAlignment="1" applyProtection="1">
      <alignment horizontal="left" vertical="center"/>
    </xf>
    <xf numFmtId="10" fontId="12" fillId="0" borderId="8" xfId="4" applyNumberFormat="1" applyFont="1" applyBorder="1" applyAlignment="1" applyProtection="1">
      <alignment horizontal="left" vertical="center"/>
    </xf>
    <xf numFmtId="167" fontId="4" fillId="9" borderId="1" xfId="4" applyNumberFormat="1" applyFont="1" applyFill="1" applyBorder="1" applyAlignment="1" applyProtection="1">
      <alignment horizontal="center" vertical="center"/>
    </xf>
    <xf numFmtId="167" fontId="4" fillId="9" borderId="8" xfId="4" applyNumberFormat="1" applyFont="1" applyFill="1" applyBorder="1" applyAlignment="1" applyProtection="1">
      <alignment horizontal="center" vertical="center"/>
    </xf>
    <xf numFmtId="0" fontId="12" fillId="0" borderId="1" xfId="4" applyFont="1" applyBorder="1" applyAlignment="1" applyProtection="1">
      <alignment vertical="center"/>
    </xf>
    <xf numFmtId="0" fontId="12" fillId="0" borderId="8" xfId="4" applyFont="1" applyBorder="1" applyAlignment="1" applyProtection="1">
      <alignment vertical="center"/>
    </xf>
    <xf numFmtId="2" fontId="4" fillId="9" borderId="1" xfId="4" applyNumberFormat="1" applyFont="1" applyFill="1" applyBorder="1" applyAlignment="1" applyProtection="1">
      <alignment horizontal="center" vertical="center"/>
    </xf>
    <xf numFmtId="2" fontId="4" fillId="9" borderId="8" xfId="4" applyNumberFormat="1" applyFont="1" applyFill="1" applyBorder="1" applyAlignment="1" applyProtection="1">
      <alignment horizontal="center" vertical="center"/>
    </xf>
    <xf numFmtId="0" fontId="30" fillId="9" borderId="24" xfId="0" applyFont="1" applyFill="1" applyBorder="1" applyAlignment="1" applyProtection="1">
      <alignment horizontal="left" vertical="top" wrapText="1"/>
    </xf>
    <xf numFmtId="0" fontId="32" fillId="9" borderId="61" xfId="0" applyFont="1" applyFill="1" applyBorder="1" applyAlignment="1" applyProtection="1">
      <alignment horizontal="left" wrapText="1"/>
    </xf>
    <xf numFmtId="0" fontId="32" fillId="9" borderId="62" xfId="0" applyFont="1" applyFill="1" applyBorder="1" applyAlignment="1" applyProtection="1">
      <alignment horizontal="left" wrapText="1"/>
    </xf>
    <xf numFmtId="0" fontId="28" fillId="9" borderId="0" xfId="0" applyFont="1" applyFill="1" applyBorder="1" applyAlignment="1" applyProtection="1">
      <alignment horizontal="center"/>
    </xf>
    <xf numFmtId="0" fontId="25" fillId="9" borderId="0" xfId="0" applyFont="1" applyFill="1" applyBorder="1" applyAlignment="1" applyProtection="1">
      <alignment horizontal="center"/>
    </xf>
    <xf numFmtId="0" fontId="29" fillId="9" borderId="0" xfId="0" applyFont="1" applyFill="1" applyBorder="1" applyAlignment="1" applyProtection="1">
      <alignment horizontal="center"/>
    </xf>
    <xf numFmtId="0" fontId="25" fillId="9" borderId="38" xfId="0" applyFont="1" applyFill="1" applyBorder="1" applyAlignment="1" applyProtection="1">
      <alignment horizontal="center"/>
    </xf>
    <xf numFmtId="0" fontId="25" fillId="9" borderId="50" xfId="0" applyFont="1" applyFill="1" applyBorder="1" applyAlignment="1" applyProtection="1">
      <alignment horizontal="center"/>
    </xf>
    <xf numFmtId="0" fontId="25" fillId="9" borderId="32" xfId="0" applyFont="1" applyFill="1" applyBorder="1" applyAlignment="1" applyProtection="1">
      <alignment horizontal="center"/>
    </xf>
    <xf numFmtId="0" fontId="25" fillId="9" borderId="9" xfId="0" applyFont="1" applyFill="1" applyBorder="1" applyAlignment="1" applyProtection="1">
      <alignment horizontal="center"/>
    </xf>
    <xf numFmtId="14" fontId="9" fillId="2" borderId="1" xfId="0" applyNumberFormat="1" applyFont="1" applyFill="1" applyBorder="1" applyAlignment="1" applyProtection="1">
      <alignment horizontal="center"/>
      <protection locked="0"/>
    </xf>
    <xf numFmtId="14" fontId="9" fillId="2" borderId="11" xfId="0" applyNumberFormat="1" applyFont="1" applyFill="1" applyBorder="1" applyAlignment="1" applyProtection="1">
      <alignment horizontal="center"/>
      <protection locked="0"/>
    </xf>
    <xf numFmtId="14" fontId="9" fillId="2" borderId="8" xfId="0" applyNumberFormat="1" applyFont="1" applyFill="1" applyBorder="1" applyAlignment="1" applyProtection="1">
      <alignment horizontal="center"/>
      <protection locked="0"/>
    </xf>
    <xf numFmtId="0" fontId="9" fillId="2" borderId="3" xfId="0" applyFont="1" applyFill="1" applyBorder="1" applyAlignment="1" applyProtection="1">
      <alignment horizontal="left"/>
      <protection locked="0"/>
    </xf>
    <xf numFmtId="0" fontId="14" fillId="0" borderId="3" xfId="0" applyFont="1" applyBorder="1" applyAlignment="1" applyProtection="1">
      <protection locked="0"/>
    </xf>
    <xf numFmtId="0" fontId="19" fillId="0" borderId="45" xfId="0" applyFont="1" applyBorder="1" applyAlignment="1" applyProtection="1">
      <alignment horizontal="center"/>
      <protection locked="0"/>
    </xf>
    <xf numFmtId="0" fontId="6" fillId="0" borderId="24" xfId="0" applyFont="1" applyBorder="1" applyAlignment="1" applyProtection="1">
      <alignment horizontal="center"/>
      <protection locked="0"/>
    </xf>
    <xf numFmtId="0" fontId="6" fillId="0" borderId="44" xfId="0" applyFont="1" applyBorder="1" applyAlignment="1" applyProtection="1">
      <alignment horizontal="center"/>
      <protection locked="0"/>
    </xf>
    <xf numFmtId="10" fontId="9" fillId="2" borderId="1" xfId="0" applyNumberFormat="1" applyFont="1" applyFill="1" applyBorder="1" applyAlignment="1" applyProtection="1">
      <alignment horizontal="center"/>
      <protection locked="0"/>
    </xf>
    <xf numFmtId="10" fontId="9" fillId="2" borderId="11" xfId="0" applyNumberFormat="1" applyFont="1" applyFill="1" applyBorder="1" applyAlignment="1" applyProtection="1">
      <alignment horizontal="center"/>
      <protection locked="0"/>
    </xf>
    <xf numFmtId="10" fontId="9" fillId="2" borderId="8" xfId="0" applyNumberFormat="1" applyFont="1" applyFill="1" applyBorder="1" applyAlignment="1" applyProtection="1">
      <alignment horizontal="center"/>
      <protection locked="0"/>
    </xf>
    <xf numFmtId="0" fontId="9" fillId="2" borderId="1" xfId="1" applyNumberFormat="1" applyFont="1" applyFill="1" applyBorder="1" applyAlignment="1" applyProtection="1">
      <alignment horizontal="left"/>
      <protection locked="0"/>
    </xf>
    <xf numFmtId="0" fontId="9" fillId="2" borderId="11" xfId="1" applyNumberFormat="1" applyFont="1" applyFill="1" applyBorder="1" applyAlignment="1" applyProtection="1">
      <alignment horizontal="left"/>
      <protection locked="0"/>
    </xf>
    <xf numFmtId="0" fontId="9" fillId="2" borderId="8" xfId="1" applyNumberFormat="1" applyFont="1" applyFill="1" applyBorder="1" applyAlignment="1" applyProtection="1">
      <alignment horizontal="left"/>
      <protection locked="0"/>
    </xf>
    <xf numFmtId="10" fontId="5" fillId="2" borderId="1" xfId="0" applyNumberFormat="1" applyFont="1" applyFill="1" applyBorder="1" applyAlignment="1" applyProtection="1">
      <alignment horizontal="left"/>
      <protection locked="0"/>
    </xf>
    <xf numFmtId="10" fontId="5" fillId="2" borderId="11" xfId="0" applyNumberFormat="1" applyFont="1" applyFill="1" applyBorder="1" applyAlignment="1" applyProtection="1">
      <alignment horizontal="left"/>
      <protection locked="0"/>
    </xf>
    <xf numFmtId="10" fontId="5" fillId="2" borderId="8" xfId="0" applyNumberFormat="1" applyFont="1" applyFill="1" applyBorder="1" applyAlignment="1" applyProtection="1">
      <alignment horizontal="left"/>
      <protection locked="0"/>
    </xf>
    <xf numFmtId="14" fontId="9" fillId="2" borderId="1" xfId="0" applyNumberFormat="1" applyFont="1" applyFill="1" applyBorder="1" applyAlignment="1" applyProtection="1">
      <alignment horizontal="center"/>
    </xf>
    <xf numFmtId="14" fontId="9" fillId="2" borderId="11" xfId="0" applyNumberFormat="1" applyFont="1" applyFill="1" applyBorder="1" applyAlignment="1" applyProtection="1">
      <alignment horizontal="center"/>
    </xf>
    <xf numFmtId="14" fontId="9" fillId="2" borderId="8" xfId="0" applyNumberFormat="1" applyFont="1" applyFill="1" applyBorder="1" applyAlignment="1" applyProtection="1">
      <alignment horizontal="center"/>
    </xf>
    <xf numFmtId="0" fontId="9" fillId="2" borderId="3" xfId="0" applyFont="1" applyFill="1" applyBorder="1" applyAlignment="1" applyProtection="1">
      <alignment horizontal="left"/>
    </xf>
    <xf numFmtId="0" fontId="14" fillId="0" borderId="3" xfId="0" applyFont="1" applyBorder="1" applyAlignment="1" applyProtection="1"/>
    <xf numFmtId="0" fontId="19" fillId="0" borderId="45" xfId="0" applyFont="1" applyBorder="1" applyAlignment="1" applyProtection="1">
      <alignment horizontal="center"/>
    </xf>
    <xf numFmtId="0" fontId="6" fillId="0" borderId="24" xfId="0" applyFont="1" applyBorder="1" applyAlignment="1" applyProtection="1">
      <alignment horizontal="center"/>
    </xf>
    <xf numFmtId="0" fontId="6" fillId="0" borderId="44" xfId="0" applyFont="1" applyBorder="1" applyAlignment="1" applyProtection="1">
      <alignment horizontal="center"/>
    </xf>
    <xf numFmtId="10" fontId="9" fillId="2" borderId="1" xfId="0" applyNumberFormat="1" applyFont="1" applyFill="1" applyBorder="1" applyAlignment="1" applyProtection="1">
      <alignment horizontal="center"/>
    </xf>
    <xf numFmtId="10" fontId="9" fillId="2" borderId="11" xfId="0" applyNumberFormat="1" applyFont="1" applyFill="1" applyBorder="1" applyAlignment="1" applyProtection="1">
      <alignment horizontal="center"/>
    </xf>
    <xf numFmtId="10" fontId="9" fillId="2" borderId="8" xfId="0" applyNumberFormat="1" applyFont="1" applyFill="1" applyBorder="1" applyAlignment="1" applyProtection="1">
      <alignment horizontal="center"/>
    </xf>
    <xf numFmtId="0" fontId="9" fillId="2" borderId="1" xfId="1" applyNumberFormat="1" applyFont="1" applyFill="1" applyBorder="1" applyAlignment="1" applyProtection="1">
      <alignment horizontal="left"/>
    </xf>
    <xf numFmtId="0" fontId="9" fillId="2" borderId="11" xfId="1" applyNumberFormat="1" applyFont="1" applyFill="1" applyBorder="1" applyAlignment="1" applyProtection="1">
      <alignment horizontal="left"/>
    </xf>
    <xf numFmtId="0" fontId="9" fillId="2" borderId="8" xfId="1" applyNumberFormat="1" applyFont="1" applyFill="1" applyBorder="1" applyAlignment="1" applyProtection="1">
      <alignment horizontal="left"/>
    </xf>
    <xf numFmtId="10" fontId="5" fillId="2" borderId="1" xfId="0" applyNumberFormat="1" applyFont="1" applyFill="1" applyBorder="1" applyAlignment="1" applyProtection="1">
      <alignment horizontal="left"/>
    </xf>
    <xf numFmtId="10" fontId="5" fillId="2" borderId="11" xfId="0" applyNumberFormat="1" applyFont="1" applyFill="1" applyBorder="1" applyAlignment="1" applyProtection="1">
      <alignment horizontal="left"/>
    </xf>
    <xf numFmtId="10" fontId="5" fillId="2" borderId="8" xfId="0" applyNumberFormat="1" applyFont="1" applyFill="1" applyBorder="1" applyAlignment="1" applyProtection="1">
      <alignment horizontal="left"/>
    </xf>
    <xf numFmtId="0" fontId="25" fillId="8" borderId="65" xfId="4" applyFont="1" applyFill="1" applyBorder="1" applyAlignment="1" applyProtection="1">
      <alignment horizontal="center" vertical="center" wrapText="1"/>
    </xf>
    <xf numFmtId="0" fontId="25" fillId="8" borderId="66" xfId="4" applyFont="1" applyFill="1" applyBorder="1" applyAlignment="1" applyProtection="1">
      <alignment horizontal="center" vertical="center" wrapText="1"/>
    </xf>
    <xf numFmtId="0" fontId="25" fillId="8" borderId="67" xfId="4" applyFont="1" applyFill="1" applyBorder="1" applyAlignment="1" applyProtection="1">
      <alignment horizontal="center" vertical="center" wrapText="1"/>
    </xf>
    <xf numFmtId="0" fontId="4" fillId="9" borderId="1" xfId="7" applyFont="1" applyFill="1" applyBorder="1" applyAlignment="1" applyProtection="1">
      <alignment horizontal="left" vertical="center" wrapText="1"/>
    </xf>
    <xf numFmtId="0" fontId="4" fillId="9" borderId="11" xfId="7" applyFont="1" applyFill="1" applyBorder="1" applyAlignment="1" applyProtection="1">
      <alignment horizontal="left" vertical="center" wrapText="1"/>
    </xf>
    <xf numFmtId="0" fontId="4" fillId="9" borderId="8" xfId="7" applyFont="1" applyFill="1" applyBorder="1" applyAlignment="1" applyProtection="1">
      <alignment horizontal="left" vertical="center" wrapText="1"/>
    </xf>
    <xf numFmtId="0" fontId="35" fillId="9" borderId="0" xfId="4" applyFont="1" applyFill="1" applyBorder="1" applyAlignment="1" applyProtection="1">
      <alignment horizontal="center" vertical="center" wrapText="1"/>
    </xf>
    <xf numFmtId="0" fontId="4" fillId="9" borderId="38" xfId="7" applyFont="1" applyFill="1" applyBorder="1" applyAlignment="1" applyProtection="1">
      <alignment horizontal="center" vertical="center"/>
    </xf>
    <xf numFmtId="0" fontId="4" fillId="9" borderId="47" xfId="7" applyFont="1" applyFill="1" applyBorder="1" applyAlignment="1" applyProtection="1">
      <alignment horizontal="center" vertical="center"/>
    </xf>
    <xf numFmtId="0" fontId="4" fillId="9" borderId="32" xfId="7" applyFont="1" applyFill="1" applyBorder="1" applyAlignment="1" applyProtection="1">
      <alignment horizontal="center" vertical="center"/>
    </xf>
    <xf numFmtId="0" fontId="4" fillId="9" borderId="33" xfId="7" applyFont="1" applyFill="1" applyBorder="1" applyAlignment="1" applyProtection="1">
      <alignment horizontal="center" vertical="center"/>
    </xf>
    <xf numFmtId="0" fontId="9" fillId="11" borderId="19" xfId="4" applyFont="1" applyFill="1" applyBorder="1" applyAlignment="1" applyProtection="1">
      <alignment horizontal="center" vertical="center" wrapText="1"/>
    </xf>
    <xf numFmtId="0" fontId="9" fillId="11" borderId="12" xfId="4" applyFont="1" applyFill="1" applyBorder="1" applyAlignment="1" applyProtection="1">
      <alignment horizontal="center" vertical="center" wrapText="1"/>
    </xf>
    <xf numFmtId="0" fontId="9" fillId="9" borderId="0" xfId="4" applyFont="1" applyFill="1" applyAlignment="1" applyProtection="1">
      <alignment horizontal="center" vertical="center"/>
    </xf>
    <xf numFmtId="0" fontId="9" fillId="13" borderId="7" xfId="4" applyFont="1" applyFill="1" applyBorder="1" applyAlignment="1" applyProtection="1">
      <alignment horizontal="center" vertical="center" wrapText="1"/>
    </xf>
    <xf numFmtId="0" fontId="9" fillId="13" borderId="2" xfId="4" applyFont="1" applyFill="1" applyBorder="1" applyAlignment="1" applyProtection="1">
      <alignment horizontal="center" vertical="center" wrapText="1"/>
    </xf>
    <xf numFmtId="0" fontId="9" fillId="5" borderId="46" xfId="4" applyFont="1" applyFill="1" applyBorder="1" applyAlignment="1" applyProtection="1">
      <alignment horizontal="center" vertical="center"/>
    </xf>
    <xf numFmtId="0" fontId="9" fillId="5" borderId="46" xfId="4" applyFont="1" applyFill="1" applyBorder="1" applyAlignment="1" applyProtection="1">
      <alignment horizontal="center" vertical="center" wrapText="1"/>
    </xf>
    <xf numFmtId="0" fontId="9" fillId="5" borderId="7" xfId="4" applyFont="1" applyFill="1" applyBorder="1" applyAlignment="1" applyProtection="1">
      <alignment horizontal="center" vertical="center"/>
    </xf>
    <xf numFmtId="0" fontId="9" fillId="5" borderId="2" xfId="4" applyFont="1" applyFill="1" applyBorder="1" applyAlignment="1" applyProtection="1">
      <alignment horizontal="center" vertical="center"/>
    </xf>
    <xf numFmtId="0" fontId="9" fillId="13" borderId="72" xfId="4" applyFont="1" applyFill="1" applyBorder="1" applyAlignment="1" applyProtection="1">
      <alignment horizontal="center" vertical="center" wrapText="1"/>
    </xf>
    <xf numFmtId="0" fontId="9" fillId="13" borderId="7" xfId="4" applyFont="1" applyFill="1" applyBorder="1" applyAlignment="1" applyProtection="1">
      <alignment horizontal="center" vertical="center"/>
    </xf>
    <xf numFmtId="0" fontId="9" fillId="13" borderId="2" xfId="4" applyFont="1" applyFill="1" applyBorder="1" applyAlignment="1" applyProtection="1">
      <alignment horizontal="center" vertical="center"/>
    </xf>
    <xf numFmtId="0" fontId="51" fillId="9" borderId="70" xfId="4" applyFont="1" applyFill="1" applyBorder="1" applyAlignment="1" applyProtection="1">
      <alignment horizontal="center"/>
    </xf>
    <xf numFmtId="0" fontId="19" fillId="9" borderId="64" xfId="4" applyFont="1" applyFill="1" applyBorder="1" applyAlignment="1" applyProtection="1">
      <alignment horizontal="center"/>
    </xf>
    <xf numFmtId="0" fontId="9" fillId="7" borderId="46" xfId="4" applyFont="1" applyFill="1" applyBorder="1" applyAlignment="1" applyProtection="1">
      <alignment horizontal="center" vertical="center"/>
    </xf>
    <xf numFmtId="0" fontId="9" fillId="7" borderId="2" xfId="4" applyFont="1" applyFill="1" applyBorder="1" applyAlignment="1" applyProtection="1">
      <alignment horizontal="center" vertical="center"/>
    </xf>
    <xf numFmtId="4" fontId="4" fillId="9" borderId="0" xfId="4" applyNumberFormat="1" applyFont="1" applyFill="1" applyBorder="1" applyAlignment="1">
      <alignment horizontal="center" vertical="center"/>
    </xf>
    <xf numFmtId="0" fontId="52" fillId="9" borderId="71" xfId="4" applyFont="1" applyFill="1" applyBorder="1" applyAlignment="1" applyProtection="1">
      <alignment horizontal="center"/>
    </xf>
    <xf numFmtId="0" fontId="9" fillId="5" borderId="0" xfId="4" applyFont="1" applyFill="1" applyBorder="1" applyAlignment="1">
      <alignment horizontal="center" vertical="center" wrapText="1"/>
    </xf>
    <xf numFmtId="0" fontId="53" fillId="9" borderId="33" xfId="4" applyFont="1" applyFill="1" applyBorder="1" applyAlignment="1" applyProtection="1">
      <alignment horizontal="center"/>
    </xf>
    <xf numFmtId="0" fontId="4" fillId="5" borderId="0" xfId="4" applyFont="1" applyFill="1" applyBorder="1" applyAlignment="1" applyProtection="1">
      <alignment horizontal="left" vertical="center" wrapText="1"/>
    </xf>
    <xf numFmtId="0" fontId="9" fillId="8" borderId="7" xfId="4" applyFont="1" applyFill="1" applyBorder="1" applyAlignment="1" applyProtection="1">
      <alignment horizontal="center" vertical="center" wrapText="1"/>
    </xf>
    <xf numFmtId="0" fontId="9" fillId="8" borderId="2" xfId="4" applyFont="1" applyFill="1" applyBorder="1" applyAlignment="1" applyProtection="1">
      <alignment horizontal="center" vertical="center" wrapText="1"/>
    </xf>
    <xf numFmtId="0" fontId="9" fillId="5" borderId="7" xfId="4" applyFont="1" applyFill="1" applyBorder="1" applyAlignment="1" applyProtection="1">
      <alignment horizontal="center" vertical="center" wrapText="1"/>
    </xf>
    <xf numFmtId="0" fontId="4" fillId="0" borderId="0" xfId="4" applyFont="1" applyBorder="1" applyAlignment="1" applyProtection="1">
      <alignment horizontal="left" vertical="center" wrapText="1"/>
    </xf>
    <xf numFmtId="0" fontId="4" fillId="0" borderId="0" xfId="4" applyBorder="1" applyAlignment="1" applyProtection="1">
      <alignment horizontal="left" vertical="center" wrapText="1"/>
    </xf>
    <xf numFmtId="0" fontId="4" fillId="0" borderId="0" xfId="4" applyFont="1" applyFill="1" applyBorder="1" applyAlignment="1">
      <alignment horizontal="left" vertical="center" wrapText="1"/>
    </xf>
    <xf numFmtId="0" fontId="4" fillId="0" borderId="69" xfId="4" applyFont="1" applyFill="1" applyBorder="1" applyAlignment="1">
      <alignment horizontal="left" vertical="center" wrapText="1"/>
    </xf>
    <xf numFmtId="0" fontId="4" fillId="0" borderId="0" xfId="4" applyFont="1" applyFill="1" applyBorder="1" applyAlignment="1" applyProtection="1">
      <alignment horizontal="left" vertical="center" wrapText="1"/>
    </xf>
    <xf numFmtId="0" fontId="9" fillId="0" borderId="3" xfId="4" applyFont="1" applyBorder="1" applyAlignment="1" applyProtection="1">
      <alignment horizontal="center" vertical="center"/>
    </xf>
    <xf numFmtId="0" fontId="9" fillId="9" borderId="1" xfId="4" applyFont="1" applyFill="1" applyBorder="1" applyAlignment="1" applyProtection="1">
      <alignment horizontal="center" vertical="center"/>
    </xf>
    <xf numFmtId="0" fontId="9" fillId="9" borderId="8" xfId="4" applyFont="1" applyFill="1" applyBorder="1" applyAlignment="1" applyProtection="1">
      <alignment horizontal="center" vertical="center"/>
    </xf>
    <xf numFmtId="0" fontId="4" fillId="0" borderId="0" xfId="4" applyFont="1" applyBorder="1" applyAlignment="1" applyProtection="1">
      <alignment horizontal="center"/>
    </xf>
  </cellXfs>
  <cellStyles count="18">
    <cellStyle name="Moeda" xfId="1" builtinId="4"/>
    <cellStyle name="Moeda 2" xfId="8"/>
    <cellStyle name="Moeda 2 2" xfId="13"/>
    <cellStyle name="Moeda 2 3" xfId="17"/>
    <cellStyle name="Moeda 3" xfId="10"/>
    <cellStyle name="Moeda_Plan1 2" xfId="9"/>
    <cellStyle name="Normal" xfId="0" builtinId="0"/>
    <cellStyle name="Normal 2" xfId="4"/>
    <cellStyle name="Normal 3" xfId="7"/>
    <cellStyle name="Normal 3 2" xfId="12"/>
    <cellStyle name="Normal 3 3" xfId="15"/>
    <cellStyle name="Normal 4" xfId="14"/>
    <cellStyle name="Porcentagem" xfId="2" builtinId="5"/>
    <cellStyle name="Porcentagem 2" xfId="16"/>
    <cellStyle name="Título 2" xfId="5" builtinId="17"/>
    <cellStyle name="Título 3" xfId="6" builtinId="18"/>
    <cellStyle name="Vírgula" xfId="3" builtinId="3"/>
    <cellStyle name="Vírgula 2" xfId="11"/>
  </cellStyles>
  <dxfs count="4">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mruColors>
      <color rgb="FFFFFFCC"/>
      <color rgb="FFFFFF99"/>
      <color rgb="FFC4D79B"/>
      <color rgb="FF1D08B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DOCUMENTOS%20-%20TRE\SECOFC\SCCAT\Planilhas%20de%20Terceiriza&#231;&#227;o\2019\2019_14142%20-%20Eletricistas%20Usina\Papel%20de%20trabalho\Planilha%20de%20Custos%20-%20Estimativa%20TRE%20-%20Eletricistas%20e%20Engenheiro%20Usin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 Estimativa TRE"/>
      <sheetName val="ELETRICISTAS - Estimativa TRE"/>
      <sheetName val="ENGENHEIRO - Estimativa TRE"/>
      <sheetName val="LIMPEZA - Estimativa TRE"/>
      <sheetName val="ENCARGOS SOCIAIS-Estimativa TRE"/>
      <sheetName val="CITL - Estimativa TRE"/>
      <sheetName val="Item 1 - he 50%"/>
      <sheetName val="item 1 - he 100%"/>
      <sheetName val="INSUMOS - Estimativa TRE"/>
      <sheetName val="HORA EXTRA - Estimativa TRE"/>
      <sheetName val="Item 2 - he 50%"/>
      <sheetName val="item 2 - he 100%"/>
    </sheetNames>
    <sheetDataSet>
      <sheetData sheetId="0">
        <row r="1">
          <cell r="A1" t="str">
            <v>TRIBUNAL REGIONAL ELEITORAL DO PARANÁ</v>
          </cell>
        </row>
        <row r="2">
          <cell r="A2" t="str">
            <v>PLANILHA DE CUSTOS E FORMAÇÃO DE PREÇOS - ESTIMATIVA TRE/PR</v>
          </cell>
        </row>
        <row r="3">
          <cell r="A3" t="str">
            <v>Operação Assistida da Usina Fotovoltáica</v>
          </cell>
        </row>
        <row r="9">
          <cell r="A9" t="str">
            <v>NOME DA EMPRESA</v>
          </cell>
        </row>
        <row r="10">
          <cell r="A10" t="str">
            <v>CNPJ</v>
          </cell>
        </row>
      </sheetData>
      <sheetData sheetId="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vmlDrawing" Target="../drawings/vmlDrawing8.vml"/><Relationship Id="rId1" Type="http://schemas.openxmlformats.org/officeDocument/2006/relationships/printerSettings" Target="../printerSettings/printerSettings8.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G25"/>
  <sheetViews>
    <sheetView showZeros="0" tabSelected="1" view="pageBreakPreview" zoomScaleNormal="100" zoomScaleSheetLayoutView="100" workbookViewId="0">
      <selection activeCell="G6" sqref="G6"/>
    </sheetView>
  </sheetViews>
  <sheetFormatPr defaultColWidth="9.140625" defaultRowHeight="15" x14ac:dyDescent="0.25"/>
  <cols>
    <col min="1" max="1" width="5.42578125" style="433" bestFit="1" customWidth="1"/>
    <col min="2" max="2" width="42.42578125" style="433" customWidth="1"/>
    <col min="3" max="7" width="18.7109375" style="433" customWidth="1"/>
    <col min="8" max="16384" width="9.140625" style="433"/>
  </cols>
  <sheetData>
    <row r="1" spans="1:7" ht="20.25" x14ac:dyDescent="0.3">
      <c r="A1" s="579" t="s">
        <v>245</v>
      </c>
      <c r="B1" s="579"/>
      <c r="C1" s="579"/>
      <c r="D1" s="579"/>
      <c r="E1" s="579"/>
      <c r="F1" s="579"/>
      <c r="G1" s="579"/>
    </row>
    <row r="2" spans="1:7" ht="15.75" x14ac:dyDescent="0.25">
      <c r="A2" s="580" t="s">
        <v>432</v>
      </c>
      <c r="B2" s="580"/>
      <c r="C2" s="580"/>
      <c r="D2" s="580"/>
      <c r="E2" s="580"/>
      <c r="F2" s="580"/>
      <c r="G2" s="580"/>
    </row>
    <row r="3" spans="1:7" ht="15.75" x14ac:dyDescent="0.25">
      <c r="A3" s="580" t="s">
        <v>396</v>
      </c>
      <c r="B3" s="580"/>
      <c r="C3" s="580"/>
      <c r="D3" s="580"/>
      <c r="E3" s="580"/>
      <c r="F3" s="580"/>
      <c r="G3" s="580"/>
    </row>
    <row r="4" spans="1:7" x14ac:dyDescent="0.25">
      <c r="A4" s="434"/>
      <c r="B4" s="434"/>
      <c r="C4" s="434"/>
      <c r="D4" s="434"/>
      <c r="E4" s="434"/>
      <c r="F4" s="435"/>
      <c r="G4" s="435"/>
    </row>
    <row r="5" spans="1:7" x14ac:dyDescent="0.25">
      <c r="A5" s="434"/>
      <c r="B5" s="434"/>
      <c r="C5" s="434"/>
      <c r="D5" s="435"/>
      <c r="E5" s="435"/>
      <c r="F5" s="436" t="s">
        <v>185</v>
      </c>
      <c r="G5" s="437" t="s">
        <v>388</v>
      </c>
    </row>
    <row r="6" spans="1:7" x14ac:dyDescent="0.25">
      <c r="A6" s="434"/>
      <c r="B6" s="434"/>
      <c r="C6" s="434"/>
      <c r="D6" s="435"/>
      <c r="E6" s="435"/>
      <c r="F6" s="436" t="s">
        <v>397</v>
      </c>
      <c r="G6" s="538" t="s">
        <v>435</v>
      </c>
    </row>
    <row r="7" spans="1:7" x14ac:dyDescent="0.25">
      <c r="A7" s="434"/>
      <c r="B7" s="434"/>
      <c r="C7" s="434"/>
      <c r="D7" s="435"/>
      <c r="E7" s="435"/>
      <c r="F7" s="436" t="s">
        <v>398</v>
      </c>
      <c r="G7" s="539">
        <v>44407</v>
      </c>
    </row>
    <row r="8" spans="1:7" x14ac:dyDescent="0.25">
      <c r="A8" s="581"/>
      <c r="B8" s="581"/>
      <c r="C8" s="581"/>
      <c r="D8" s="581"/>
      <c r="E8" s="581"/>
      <c r="F8" s="435"/>
      <c r="G8" s="435"/>
    </row>
    <row r="9" spans="1:7" x14ac:dyDescent="0.25">
      <c r="A9" s="582" t="s">
        <v>436</v>
      </c>
      <c r="B9" s="583"/>
      <c r="C9" s="583"/>
      <c r="D9" s="583"/>
      <c r="E9" s="583"/>
      <c r="F9" s="583"/>
      <c r="G9" s="584"/>
    </row>
    <row r="10" spans="1:7" x14ac:dyDescent="0.25">
      <c r="A10" s="576" t="s">
        <v>437</v>
      </c>
      <c r="B10" s="577"/>
      <c r="C10" s="577"/>
      <c r="D10" s="577"/>
      <c r="E10" s="577"/>
      <c r="F10" s="577"/>
      <c r="G10" s="578"/>
    </row>
    <row r="11" spans="1:7" ht="15.75" thickBot="1" x14ac:dyDescent="0.3">
      <c r="A11" s="438"/>
      <c r="B11" s="438"/>
      <c r="C11" s="438"/>
      <c r="D11" s="438"/>
      <c r="E11" s="438"/>
      <c r="F11" s="435"/>
      <c r="G11" s="435"/>
    </row>
    <row r="12" spans="1:7" ht="25.5" customHeight="1" thickBot="1" x14ac:dyDescent="0.3">
      <c r="A12" s="567" t="s">
        <v>399</v>
      </c>
      <c r="B12" s="568"/>
      <c r="C12" s="568"/>
      <c r="D12" s="568"/>
      <c r="E12" s="568"/>
      <c r="F12" s="568"/>
      <c r="G12" s="569"/>
    </row>
    <row r="13" spans="1:7" ht="39.950000000000003" customHeight="1" thickBot="1" x14ac:dyDescent="0.35">
      <c r="A13" s="570" t="s">
        <v>415</v>
      </c>
      <c r="B13" s="570"/>
      <c r="C13" s="570"/>
      <c r="D13" s="570"/>
      <c r="E13" s="570"/>
      <c r="F13" s="435"/>
      <c r="G13" s="435"/>
    </row>
    <row r="14" spans="1:7" s="441" customFormat="1" ht="39" thickTop="1" x14ac:dyDescent="0.25">
      <c r="A14" s="439" t="s">
        <v>140</v>
      </c>
      <c r="B14" s="439" t="s">
        <v>400</v>
      </c>
      <c r="C14" s="439" t="s">
        <v>401</v>
      </c>
      <c r="D14" s="439" t="s">
        <v>402</v>
      </c>
      <c r="E14" s="440" t="s">
        <v>403</v>
      </c>
      <c r="F14" s="440" t="s">
        <v>404</v>
      </c>
      <c r="G14" s="440" t="s">
        <v>405</v>
      </c>
    </row>
    <row r="15" spans="1:7" x14ac:dyDescent="0.25">
      <c r="A15" s="442">
        <v>1</v>
      </c>
      <c r="B15" s="443" t="str">
        <f>'ELETRICISTAS - Licitante'!B15</f>
        <v>Eletricista - Oficial A (CBO 9511-05) 44 Hrs</v>
      </c>
      <c r="C15" s="444">
        <f>'ELETRICISTAS - Licitante'!U15</f>
        <v>0</v>
      </c>
      <c r="D15" s="445">
        <v>1</v>
      </c>
      <c r="E15" s="444">
        <f>C15*D15</f>
        <v>0</v>
      </c>
      <c r="F15" s="445">
        <v>30</v>
      </c>
      <c r="G15" s="444">
        <f>E15*F15</f>
        <v>0</v>
      </c>
    </row>
    <row r="16" spans="1:7" ht="15" customHeight="1" x14ac:dyDescent="0.25">
      <c r="A16" s="442">
        <v>2</v>
      </c>
      <c r="B16" s="443" t="str">
        <f>'ELETRICISTAS - Licitante'!B18</f>
        <v>Eletricista - Oficial A (CBO 9511-05) SDF 8 Hrs *</v>
      </c>
      <c r="C16" s="444">
        <f>'ELETRICISTAS - Licitante'!U18</f>
        <v>0</v>
      </c>
      <c r="D16" s="445">
        <v>1</v>
      </c>
      <c r="E16" s="444">
        <f>C16*D16</f>
        <v>0</v>
      </c>
      <c r="F16" s="445">
        <v>30</v>
      </c>
      <c r="G16" s="444">
        <f>E16*F16</f>
        <v>0</v>
      </c>
    </row>
    <row r="17" spans="1:7" x14ac:dyDescent="0.25">
      <c r="A17" s="526"/>
      <c r="B17" s="527"/>
      <c r="C17" s="528"/>
      <c r="D17" s="529"/>
      <c r="E17" s="530">
        <f>SUM(E15:E16)</f>
        <v>0</v>
      </c>
      <c r="F17" s="529"/>
      <c r="G17" s="530">
        <f>SUM(G15:G16)</f>
        <v>0</v>
      </c>
    </row>
    <row r="18" spans="1:7" ht="30" customHeight="1" thickBot="1" x14ac:dyDescent="0.35">
      <c r="A18" s="571" t="s">
        <v>406</v>
      </c>
      <c r="B18" s="571"/>
      <c r="C18" s="571"/>
      <c r="D18" s="571"/>
      <c r="E18" s="446"/>
      <c r="F18" s="447"/>
      <c r="G18" s="447"/>
    </row>
    <row r="19" spans="1:7" ht="39" customHeight="1" thickTop="1" x14ac:dyDescent="0.25">
      <c r="A19" s="439" t="s">
        <v>140</v>
      </c>
      <c r="B19" s="439" t="s">
        <v>407</v>
      </c>
      <c r="C19" s="439" t="s">
        <v>408</v>
      </c>
      <c r="D19" s="439" t="s">
        <v>409</v>
      </c>
      <c r="E19" s="440" t="s">
        <v>410</v>
      </c>
      <c r="F19" s="440" t="s">
        <v>411</v>
      </c>
      <c r="G19" s="440" t="s">
        <v>405</v>
      </c>
    </row>
    <row r="20" spans="1:7" x14ac:dyDescent="0.25">
      <c r="A20" s="574">
        <v>3</v>
      </c>
      <c r="B20" s="448" t="s">
        <v>412</v>
      </c>
      <c r="C20" s="449">
        <f>'LIMPEZA - Licitante'!J13</f>
        <v>0</v>
      </c>
      <c r="D20" s="450">
        <v>1</v>
      </c>
      <c r="E20" s="451">
        <f>C20*D20</f>
        <v>0</v>
      </c>
      <c r="F20" s="450">
        <v>3</v>
      </c>
      <c r="G20" s="444">
        <f>F20*C20</f>
        <v>0</v>
      </c>
    </row>
    <row r="21" spans="1:7" x14ac:dyDescent="0.25">
      <c r="A21" s="575"/>
      <c r="B21" s="452" t="s">
        <v>413</v>
      </c>
      <c r="C21" s="453">
        <f>'LIMPEZA - Licitante'!J14</f>
        <v>0</v>
      </c>
      <c r="D21" s="450">
        <v>3</v>
      </c>
      <c r="E21" s="451">
        <f>C21*D21</f>
        <v>0</v>
      </c>
      <c r="F21" s="450">
        <v>9</v>
      </c>
      <c r="G21" s="444">
        <f>F21*C21</f>
        <v>0</v>
      </c>
    </row>
    <row r="22" spans="1:7" x14ac:dyDescent="0.25">
      <c r="A22" s="435"/>
      <c r="B22" s="435"/>
      <c r="C22" s="435"/>
      <c r="D22" s="435"/>
      <c r="E22" s="435"/>
      <c r="F22" s="435"/>
      <c r="G22" s="435"/>
    </row>
    <row r="23" spans="1:7" ht="30" customHeight="1" x14ac:dyDescent="0.25">
      <c r="A23" s="435"/>
      <c r="B23" s="435"/>
      <c r="C23" s="435"/>
      <c r="D23" s="435"/>
      <c r="E23" s="454" t="s">
        <v>414</v>
      </c>
      <c r="F23" s="572">
        <f>G15+G16+G20+G21</f>
        <v>0</v>
      </c>
      <c r="G23" s="573"/>
    </row>
    <row r="24" spans="1:7" x14ac:dyDescent="0.25">
      <c r="A24" s="435"/>
      <c r="B24" s="435"/>
      <c r="C24" s="435"/>
      <c r="D24" s="435"/>
      <c r="E24" s="435"/>
      <c r="F24" s="435"/>
      <c r="G24" s="435"/>
    </row>
    <row r="25" spans="1:7" x14ac:dyDescent="0.25">
      <c r="A25" s="435"/>
      <c r="B25" s="307" t="s">
        <v>145</v>
      </c>
      <c r="C25" s="435"/>
      <c r="D25" s="435"/>
      <c r="E25" s="435"/>
      <c r="F25" s="435"/>
      <c r="G25" s="435"/>
    </row>
  </sheetData>
  <sheetProtection password="85AC" sheet="1" objects="1" scenarios="1" selectLockedCells="1"/>
  <mergeCells count="12">
    <mergeCell ref="A10:G10"/>
    <mergeCell ref="A1:G1"/>
    <mergeCell ref="A2:G2"/>
    <mergeCell ref="A3:G3"/>
    <mergeCell ref="A8:E8"/>
    <mergeCell ref="A9:G9"/>
    <mergeCell ref="A12:G12"/>
    <mergeCell ref="A13:E13"/>
    <mergeCell ref="A18:B18"/>
    <mergeCell ref="C18:D18"/>
    <mergeCell ref="F23:G23"/>
    <mergeCell ref="A20:A21"/>
  </mergeCells>
  <printOptions horizontalCentered="1"/>
  <pageMargins left="0.39370078740157483" right="0.39370078740157483" top="0.82677165354330717" bottom="0.39370078740157483" header="0.23622047244094491" footer="7.874015748031496E-2"/>
  <pageSetup paperSize="9" scale="67" fitToHeight="0" orientation="portrait" r:id="rId1"/>
  <headerFooter>
    <oddHeader>&amp;C&amp;G&amp;R&amp;8&amp;P</oddHeader>
    <oddFooter>&amp;L&amp;G
&amp;"Arial,Negrito"&amp;8&amp;K00-032SCCAT/CFIC/SECOFC</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7">
    <tabColor indexed="50"/>
  </sheetPr>
  <dimension ref="A1:G3606"/>
  <sheetViews>
    <sheetView topLeftCell="A118" workbookViewId="0">
      <selection activeCell="D125" sqref="D125"/>
    </sheetView>
  </sheetViews>
  <sheetFormatPr defaultColWidth="26.7109375" defaultRowHeight="12" x14ac:dyDescent="0.2"/>
  <cols>
    <col min="1" max="1" width="25.140625" style="3" customWidth="1"/>
    <col min="2" max="2" width="8.7109375" style="1" customWidth="1"/>
    <col min="3" max="3" width="10" style="3" customWidth="1"/>
    <col min="4" max="4" width="12.7109375" style="3" customWidth="1"/>
    <col min="5" max="5" width="37.42578125" style="3" customWidth="1"/>
    <col min="6" max="6" width="1.5703125" style="3" customWidth="1"/>
    <col min="7" max="16384" width="26.7109375" style="3"/>
  </cols>
  <sheetData>
    <row r="1" spans="1:7" ht="15.75" x14ac:dyDescent="0.25">
      <c r="A1" s="688" t="s">
        <v>119</v>
      </c>
      <c r="B1" s="689"/>
      <c r="C1" s="689"/>
      <c r="D1" s="689"/>
      <c r="E1" s="690"/>
    </row>
    <row r="2" spans="1:7" ht="12.75" x14ac:dyDescent="0.2">
      <c r="A2" s="122" t="s">
        <v>15</v>
      </c>
      <c r="B2" s="691"/>
      <c r="C2" s="692"/>
      <c r="D2" s="692"/>
      <c r="E2" s="693"/>
    </row>
    <row r="3" spans="1:7" ht="12.75" x14ac:dyDescent="0.2">
      <c r="A3" s="123" t="s">
        <v>16</v>
      </c>
      <c r="B3" s="694"/>
      <c r="C3" s="695"/>
      <c r="D3" s="695"/>
      <c r="E3" s="696"/>
    </row>
    <row r="4" spans="1:7" x14ac:dyDescent="0.2">
      <c r="A4" s="123" t="s">
        <v>17</v>
      </c>
      <c r="B4" s="697" t="e">
        <f>#REF!</f>
        <v>#REF!</v>
      </c>
      <c r="C4" s="698"/>
      <c r="D4" s="698"/>
      <c r="E4" s="699"/>
    </row>
    <row r="5" spans="1:7" ht="12.75" x14ac:dyDescent="0.2">
      <c r="A5" s="124" t="s">
        <v>109</v>
      </c>
      <c r="B5" s="683"/>
      <c r="C5" s="684"/>
      <c r="D5" s="684"/>
      <c r="E5" s="685"/>
    </row>
    <row r="6" spans="1:7" x14ac:dyDescent="0.2">
      <c r="A6" s="6"/>
      <c r="B6" s="125"/>
      <c r="C6" s="126"/>
      <c r="D6" s="127"/>
      <c r="E6" s="127"/>
    </row>
    <row r="7" spans="1:7" x14ac:dyDescent="0.2">
      <c r="A7" s="128" t="s">
        <v>110</v>
      </c>
      <c r="B7" s="145"/>
      <c r="C7" s="145"/>
      <c r="D7" s="146"/>
      <c r="E7" s="129"/>
    </row>
    <row r="8" spans="1:7" ht="12.75" x14ac:dyDescent="0.2">
      <c r="A8" s="686" t="str">
        <f>'item 2 - he 100%'!A8:D8</f>
        <v>Tecnicos de Eleição</v>
      </c>
      <c r="B8" s="687"/>
      <c r="C8" s="687"/>
      <c r="D8" s="687"/>
      <c r="E8" s="117"/>
    </row>
    <row r="9" spans="1:7" x14ac:dyDescent="0.2">
      <c r="A9" s="4"/>
      <c r="B9" s="20"/>
      <c r="C9" s="20"/>
      <c r="D9" s="20"/>
      <c r="E9" s="20"/>
      <c r="F9" s="20"/>
      <c r="G9" s="5"/>
    </row>
    <row r="10" spans="1:7" x14ac:dyDescent="0.2">
      <c r="A10" s="43" t="s">
        <v>45</v>
      </c>
      <c r="B10" s="44">
        <f>'item 2 - he 100%'!B10</f>
        <v>200</v>
      </c>
      <c r="C10" s="45" t="s">
        <v>44</v>
      </c>
      <c r="D10" s="46"/>
      <c r="E10" s="46"/>
      <c r="F10" s="20"/>
      <c r="G10" s="5"/>
    </row>
    <row r="11" spans="1:7" x14ac:dyDescent="0.2">
      <c r="A11" s="47"/>
      <c r="B11" s="46"/>
      <c r="C11" s="46"/>
      <c r="D11" s="46"/>
      <c r="E11" s="46"/>
      <c r="F11" s="5"/>
      <c r="G11" s="5"/>
    </row>
    <row r="12" spans="1:7" ht="13.5" thickBot="1" x14ac:dyDescent="0.25">
      <c r="A12" s="148" t="s">
        <v>47</v>
      </c>
      <c r="B12" s="46"/>
      <c r="C12" s="46"/>
      <c r="D12" s="46"/>
      <c r="E12" s="46"/>
      <c r="F12" s="5"/>
      <c r="G12" s="5"/>
    </row>
    <row r="13" spans="1:7" ht="12.75" thickBot="1" x14ac:dyDescent="0.25">
      <c r="A13" s="49"/>
      <c r="B13" s="50"/>
      <c r="C13" s="51"/>
      <c r="D13" s="48"/>
      <c r="E13" s="52" t="s">
        <v>38</v>
      </c>
      <c r="F13" s="5"/>
      <c r="G13" s="5"/>
    </row>
    <row r="14" spans="1:7" ht="12.75" thickBot="1" x14ac:dyDescent="0.25">
      <c r="A14" s="53" t="s">
        <v>18</v>
      </c>
      <c r="B14" s="54" t="s">
        <v>20</v>
      </c>
      <c r="C14" s="55" t="s">
        <v>19</v>
      </c>
      <c r="D14" s="149" t="s">
        <v>0</v>
      </c>
      <c r="E14" s="56" t="s">
        <v>14</v>
      </c>
      <c r="F14" s="5"/>
      <c r="G14" s="5"/>
    </row>
    <row r="15" spans="1:7" ht="12.75" thickTop="1" x14ac:dyDescent="0.2">
      <c r="A15" s="57" t="s">
        <v>134</v>
      </c>
      <c r="B15" s="58"/>
      <c r="C15" s="21" t="e">
        <f>D15/$D$17</f>
        <v>#REF!</v>
      </c>
      <c r="D15" s="59" t="e">
        <f>(#REF!/B10)*1.5</f>
        <v>#REF!</v>
      </c>
      <c r="E15" s="60" t="s">
        <v>120</v>
      </c>
    </row>
    <row r="16" spans="1:7" ht="12.75" thickBot="1" x14ac:dyDescent="0.25">
      <c r="A16" s="57" t="s">
        <v>46</v>
      </c>
      <c r="B16" s="58"/>
      <c r="C16" s="21" t="e">
        <f>D16/$D$17</f>
        <v>#REF!</v>
      </c>
      <c r="D16" s="61" t="e">
        <f>(D15/25)*5</f>
        <v>#REF!</v>
      </c>
      <c r="E16" s="60" t="s">
        <v>41</v>
      </c>
    </row>
    <row r="17" spans="1:5" ht="13.5" thickBot="1" x14ac:dyDescent="0.25">
      <c r="A17" s="62" t="s">
        <v>1</v>
      </c>
      <c r="B17" s="63"/>
      <c r="C17" s="23">
        <v>1</v>
      </c>
      <c r="D17" s="25" t="e">
        <f>SUM(D15:D16)</f>
        <v>#REF!</v>
      </c>
      <c r="E17" s="64"/>
    </row>
    <row r="18" spans="1:5" x14ac:dyDescent="0.2">
      <c r="A18" s="65"/>
      <c r="B18" s="66"/>
      <c r="C18" s="24"/>
      <c r="D18" s="39"/>
      <c r="E18" s="67"/>
    </row>
    <row r="19" spans="1:5" ht="12.75" x14ac:dyDescent="0.2">
      <c r="A19" s="150" t="s">
        <v>48</v>
      </c>
      <c r="B19" s="66"/>
      <c r="C19" s="24"/>
      <c r="D19" s="39"/>
      <c r="E19" s="67"/>
    </row>
    <row r="20" spans="1:5" ht="12.75" x14ac:dyDescent="0.2">
      <c r="A20" s="150"/>
      <c r="B20" s="66"/>
      <c r="C20" s="24"/>
      <c r="D20" s="39"/>
      <c r="E20" s="67"/>
    </row>
    <row r="21" spans="1:5" ht="12.75" thickBot="1" x14ac:dyDescent="0.25">
      <c r="A21" s="151" t="s">
        <v>50</v>
      </c>
      <c r="B21" s="68"/>
      <c r="C21" s="24"/>
      <c r="D21" s="39"/>
      <c r="E21" s="67"/>
    </row>
    <row r="22" spans="1:5" ht="12.75" thickBot="1" x14ac:dyDescent="0.25">
      <c r="A22" s="69"/>
      <c r="B22" s="68"/>
      <c r="C22" s="24"/>
      <c r="D22" s="39"/>
      <c r="E22" s="52" t="s">
        <v>38</v>
      </c>
    </row>
    <row r="23" spans="1:5" ht="13.5" thickBot="1" x14ac:dyDescent="0.25">
      <c r="A23" s="152" t="s">
        <v>49</v>
      </c>
      <c r="B23" s="153" t="s">
        <v>20</v>
      </c>
      <c r="C23" s="55" t="s">
        <v>19</v>
      </c>
      <c r="D23" s="40" t="s">
        <v>0</v>
      </c>
      <c r="E23" s="56" t="s">
        <v>14</v>
      </c>
    </row>
    <row r="24" spans="1:5" ht="68.25" thickTop="1" x14ac:dyDescent="0.2">
      <c r="A24" s="71" t="s">
        <v>2</v>
      </c>
      <c r="B24" s="72" t="e">
        <f>#REF!</f>
        <v>#REF!</v>
      </c>
      <c r="C24" s="22" t="e">
        <f>D24/$D$17</f>
        <v>#REF!</v>
      </c>
      <c r="D24" s="35" t="e">
        <f>D17*B24/100</f>
        <v>#REF!</v>
      </c>
      <c r="E24" s="73" t="s">
        <v>127</v>
      </c>
    </row>
    <row r="25" spans="1:5" ht="45" x14ac:dyDescent="0.2">
      <c r="A25" s="74" t="s">
        <v>28</v>
      </c>
      <c r="B25" s="72" t="e">
        <f>#REF!</f>
        <v>#REF!</v>
      </c>
      <c r="C25" s="22" t="e">
        <f t="shared" ref="C25:C32" si="0">D25/$D$17</f>
        <v>#REF!</v>
      </c>
      <c r="D25" s="35" t="e">
        <f>D17*B25/100</f>
        <v>#REF!</v>
      </c>
      <c r="E25" s="13" t="s">
        <v>123</v>
      </c>
    </row>
    <row r="26" spans="1:5" ht="45" x14ac:dyDescent="0.2">
      <c r="A26" s="74" t="s">
        <v>3</v>
      </c>
      <c r="B26" s="72" t="e">
        <f>#REF!</f>
        <v>#REF!</v>
      </c>
      <c r="C26" s="22" t="e">
        <f t="shared" si="0"/>
        <v>#REF!</v>
      </c>
      <c r="D26" s="35" t="e">
        <f>D17*B26/100</f>
        <v>#REF!</v>
      </c>
      <c r="E26" s="13" t="s">
        <v>122</v>
      </c>
    </row>
    <row r="27" spans="1:5" ht="45" x14ac:dyDescent="0.2">
      <c r="A27" s="74" t="s">
        <v>4</v>
      </c>
      <c r="B27" s="72" t="e">
        <f>#REF!</f>
        <v>#REF!</v>
      </c>
      <c r="C27" s="22" t="e">
        <f t="shared" si="0"/>
        <v>#REF!</v>
      </c>
      <c r="D27" s="35" t="e">
        <f>D17*B27/100</f>
        <v>#REF!</v>
      </c>
      <c r="E27" s="13" t="s">
        <v>124</v>
      </c>
    </row>
    <row r="28" spans="1:5" ht="67.5" x14ac:dyDescent="0.2">
      <c r="A28" s="74" t="s">
        <v>5</v>
      </c>
      <c r="B28" s="72" t="e">
        <f>#REF!</f>
        <v>#REF!</v>
      </c>
      <c r="C28" s="22" t="e">
        <f t="shared" si="0"/>
        <v>#REF!</v>
      </c>
      <c r="D28" s="35" t="e">
        <f>D17*B28/100</f>
        <v>#REF!</v>
      </c>
      <c r="E28" s="13" t="s">
        <v>125</v>
      </c>
    </row>
    <row r="29" spans="1:5" ht="45" x14ac:dyDescent="0.2">
      <c r="A29" s="74" t="s">
        <v>7</v>
      </c>
      <c r="B29" s="72" t="e">
        <f>#REF!</f>
        <v>#REF!</v>
      </c>
      <c r="C29" s="22" t="e">
        <f t="shared" si="0"/>
        <v>#REF!</v>
      </c>
      <c r="D29" s="35" t="e">
        <f>D17*B29/100</f>
        <v>#REF!</v>
      </c>
      <c r="E29" s="13" t="s">
        <v>117</v>
      </c>
    </row>
    <row r="30" spans="1:5" ht="90" x14ac:dyDescent="0.2">
      <c r="A30" s="74" t="s">
        <v>39</v>
      </c>
      <c r="B30" s="72" t="e">
        <f>#REF!</f>
        <v>#REF!</v>
      </c>
      <c r="C30" s="22" t="e">
        <f t="shared" si="0"/>
        <v>#REF!</v>
      </c>
      <c r="D30" s="35" t="e">
        <f>D17*B30/100</f>
        <v>#REF!</v>
      </c>
      <c r="E30" s="73" t="s">
        <v>126</v>
      </c>
    </row>
    <row r="31" spans="1:5" ht="33.75" x14ac:dyDescent="0.2">
      <c r="A31" s="74" t="s">
        <v>6</v>
      </c>
      <c r="B31" s="72" t="e">
        <f>#REF!</f>
        <v>#REF!</v>
      </c>
      <c r="C31" s="22" t="e">
        <f t="shared" si="0"/>
        <v>#REF!</v>
      </c>
      <c r="D31" s="35" t="e">
        <f>D17*B31/100</f>
        <v>#REF!</v>
      </c>
      <c r="E31" s="73" t="s">
        <v>118</v>
      </c>
    </row>
    <row r="32" spans="1:5" ht="12.75" thickBot="1" x14ac:dyDescent="0.25">
      <c r="A32" s="154" t="s">
        <v>12</v>
      </c>
      <c r="B32" s="72" t="e">
        <f>#REF!</f>
        <v>#REF!</v>
      </c>
      <c r="C32" s="22" t="e">
        <f t="shared" si="0"/>
        <v>#REF!</v>
      </c>
      <c r="D32" s="35" t="e">
        <f>D17*B32/100</f>
        <v>#REF!</v>
      </c>
      <c r="E32" s="75"/>
    </row>
    <row r="33" spans="1:7" ht="13.5" thickBot="1" x14ac:dyDescent="0.25">
      <c r="A33" s="76" t="s">
        <v>56</v>
      </c>
      <c r="B33" s="41" t="e">
        <f>SUM(B24:B32)</f>
        <v>#REF!</v>
      </c>
      <c r="C33" s="23" t="e">
        <f>SUM(C24:C32)</f>
        <v>#REF!</v>
      </c>
      <c r="D33" s="25" t="e">
        <f>SUM(D24:D32)</f>
        <v>#REF!</v>
      </c>
      <c r="E33" s="77" t="s">
        <v>113</v>
      </c>
    </row>
    <row r="34" spans="1:7" x14ac:dyDescent="0.2">
      <c r="A34" s="65"/>
      <c r="B34" s="66"/>
      <c r="C34" s="24"/>
      <c r="D34" s="39"/>
      <c r="E34" s="67"/>
      <c r="G34" s="8"/>
    </row>
    <row r="35" spans="1:7" ht="12.75" thickBot="1" x14ac:dyDescent="0.25">
      <c r="A35" s="151" t="s">
        <v>51</v>
      </c>
      <c r="B35" s="66"/>
      <c r="C35" s="24"/>
      <c r="D35" s="39"/>
      <c r="E35" s="67"/>
      <c r="G35" s="8"/>
    </row>
    <row r="36" spans="1:7" x14ac:dyDescent="0.2">
      <c r="A36" s="85"/>
      <c r="B36" s="66"/>
      <c r="C36" s="24"/>
      <c r="D36" s="39"/>
      <c r="E36" s="52" t="s">
        <v>38</v>
      </c>
      <c r="G36" s="8"/>
    </row>
    <row r="37" spans="1:7" x14ac:dyDescent="0.2">
      <c r="A37" s="155" t="s">
        <v>52</v>
      </c>
      <c r="B37" s="156" t="s">
        <v>20</v>
      </c>
      <c r="C37" s="21" t="s">
        <v>19</v>
      </c>
      <c r="D37" s="157" t="s">
        <v>0</v>
      </c>
      <c r="E37" s="158" t="s">
        <v>14</v>
      </c>
      <c r="G37" s="8"/>
    </row>
    <row r="38" spans="1:7" ht="56.25" x14ac:dyDescent="0.2">
      <c r="A38" s="159" t="s">
        <v>54</v>
      </c>
      <c r="B38" s="72" t="e">
        <f>#REF!</f>
        <v>#REF!</v>
      </c>
      <c r="C38" s="42" t="e">
        <f>D38/$D$17</f>
        <v>#REF!</v>
      </c>
      <c r="D38" s="131" t="e">
        <f>$D$17*B38/100</f>
        <v>#REF!</v>
      </c>
      <c r="E38" s="13" t="s">
        <v>104</v>
      </c>
    </row>
    <row r="39" spans="1:7" ht="56.25" x14ac:dyDescent="0.2">
      <c r="A39" s="159" t="s">
        <v>55</v>
      </c>
      <c r="B39" s="72" t="e">
        <f>#REF!</f>
        <v>#REF!</v>
      </c>
      <c r="C39" s="42" t="e">
        <f>D39/$D$17</f>
        <v>#REF!</v>
      </c>
      <c r="D39" s="131" t="e">
        <f>$D$17*B39/100</f>
        <v>#REF!</v>
      </c>
      <c r="E39" s="13" t="s">
        <v>32</v>
      </c>
    </row>
    <row r="40" spans="1:7" x14ac:dyDescent="0.2">
      <c r="A40" s="160" t="s">
        <v>53</v>
      </c>
      <c r="B40" s="72" t="e">
        <f>B38+B39</f>
        <v>#REF!</v>
      </c>
      <c r="C40" s="42" t="e">
        <f>SUM(C38:C39)</f>
        <v>#REF!</v>
      </c>
      <c r="D40" s="131" t="e">
        <f>SUM(D38:D39)</f>
        <v>#REF!</v>
      </c>
      <c r="E40" s="112"/>
    </row>
    <row r="41" spans="1:7" ht="25.5" customHeight="1" thickBot="1" x14ac:dyDescent="0.25">
      <c r="A41" s="161" t="s">
        <v>62</v>
      </c>
      <c r="B41" s="72" t="e">
        <f>B40%*B33</f>
        <v>#REF!</v>
      </c>
      <c r="C41" s="42" t="e">
        <f>D41/$D$17</f>
        <v>#REF!</v>
      </c>
      <c r="D41" s="131" t="e">
        <f>D40*B33/100</f>
        <v>#REF!</v>
      </c>
      <c r="E41" s="113"/>
    </row>
    <row r="42" spans="1:7" ht="12.75" thickBot="1" x14ac:dyDescent="0.25">
      <c r="A42" s="76" t="s">
        <v>57</v>
      </c>
      <c r="B42" s="72" t="e">
        <f>B40+B41</f>
        <v>#REF!</v>
      </c>
      <c r="C42" s="133" t="e">
        <f>SUM(C40:C41)</f>
        <v>#REF!</v>
      </c>
      <c r="D42" s="137" t="e">
        <f>D40+D41</f>
        <v>#REF!</v>
      </c>
      <c r="E42" s="113"/>
    </row>
    <row r="43" spans="1:7" x14ac:dyDescent="0.2">
      <c r="A43" s="65"/>
      <c r="B43" s="66"/>
      <c r="C43" s="24"/>
      <c r="D43" s="39"/>
      <c r="E43" s="7"/>
    </row>
    <row r="44" spans="1:7" x14ac:dyDescent="0.2">
      <c r="A44" s="151" t="s">
        <v>58</v>
      </c>
      <c r="B44" s="66"/>
      <c r="C44" s="24"/>
      <c r="D44" s="39"/>
      <c r="E44" s="7"/>
    </row>
    <row r="45" spans="1:7" x14ac:dyDescent="0.2">
      <c r="A45" s="65"/>
      <c r="B45" s="162"/>
      <c r="C45" s="24"/>
      <c r="D45" s="39"/>
      <c r="E45" s="114" t="s">
        <v>38</v>
      </c>
    </row>
    <row r="46" spans="1:7" ht="12.75" thickBot="1" x14ac:dyDescent="0.25">
      <c r="A46" s="164" t="s">
        <v>63</v>
      </c>
      <c r="B46" s="165" t="s">
        <v>20</v>
      </c>
      <c r="C46" s="166" t="s">
        <v>19</v>
      </c>
      <c r="D46" s="167" t="s">
        <v>0</v>
      </c>
      <c r="E46" s="111" t="s">
        <v>14</v>
      </c>
    </row>
    <row r="47" spans="1:7" ht="45.75" thickTop="1" x14ac:dyDescent="0.2">
      <c r="A47" s="168" t="s">
        <v>59</v>
      </c>
      <c r="B47" s="72" t="e">
        <f>#REF!</f>
        <v>#REF!</v>
      </c>
      <c r="C47" s="42" t="e">
        <f>D47/$D$17</f>
        <v>#REF!</v>
      </c>
      <c r="D47" s="131" t="e">
        <f>D17*B47/100</f>
        <v>#REF!</v>
      </c>
      <c r="E47" s="115" t="s">
        <v>112</v>
      </c>
    </row>
    <row r="48" spans="1:7" ht="22.5" thickBot="1" x14ac:dyDescent="0.25">
      <c r="A48" s="161" t="s">
        <v>64</v>
      </c>
      <c r="B48" s="72" t="e">
        <f>B47%*B33</f>
        <v>#REF!</v>
      </c>
      <c r="C48" s="42" t="e">
        <f>D48/$D$17</f>
        <v>#REF!</v>
      </c>
      <c r="D48" s="131" t="e">
        <f>D47*B33/100</f>
        <v>#REF!</v>
      </c>
      <c r="E48" s="115"/>
    </row>
    <row r="49" spans="1:5" ht="12.75" thickBot="1" x14ac:dyDescent="0.25">
      <c r="A49" s="76" t="s">
        <v>60</v>
      </c>
      <c r="B49" s="72" t="e">
        <f>B47+B48</f>
        <v>#REF!</v>
      </c>
      <c r="C49" s="135" t="e">
        <f>C47+C48</f>
        <v>#REF!</v>
      </c>
      <c r="D49" s="137" t="e">
        <f>D47+D48</f>
        <v>#REF!</v>
      </c>
      <c r="E49" s="115"/>
    </row>
    <row r="50" spans="1:5" x14ac:dyDescent="0.2">
      <c r="A50" s="65"/>
      <c r="B50" s="66"/>
      <c r="C50" s="24"/>
      <c r="D50" s="39"/>
      <c r="E50" s="7"/>
    </row>
    <row r="51" spans="1:5" x14ac:dyDescent="0.2">
      <c r="A51" s="169" t="s">
        <v>61</v>
      </c>
      <c r="B51" s="66"/>
      <c r="C51" s="24"/>
      <c r="D51" s="39"/>
      <c r="E51" s="7"/>
    </row>
    <row r="52" spans="1:5" x14ac:dyDescent="0.2">
      <c r="A52" s="65"/>
      <c r="B52" s="162"/>
      <c r="C52" s="24"/>
      <c r="D52" s="39"/>
      <c r="E52" s="114" t="s">
        <v>38</v>
      </c>
    </row>
    <row r="53" spans="1:5" ht="12.75" thickBot="1" x14ac:dyDescent="0.25">
      <c r="A53" s="170" t="s">
        <v>65</v>
      </c>
      <c r="B53" s="165" t="s">
        <v>20</v>
      </c>
      <c r="C53" s="171" t="s">
        <v>19</v>
      </c>
      <c r="D53" s="167" t="s">
        <v>0</v>
      </c>
      <c r="E53" s="111" t="s">
        <v>14</v>
      </c>
    </row>
    <row r="54" spans="1:5" ht="90.75" thickTop="1" x14ac:dyDescent="0.2">
      <c r="A54" s="159" t="s">
        <v>67</v>
      </c>
      <c r="B54" s="72" t="e">
        <f>#REF!</f>
        <v>#REF!</v>
      </c>
      <c r="C54" s="42" t="e">
        <f t="shared" ref="C54:C60" si="1">D54/$D$17</f>
        <v>#REF!</v>
      </c>
      <c r="D54" s="131" t="e">
        <f>$D$17*B54/100</f>
        <v>#REF!</v>
      </c>
      <c r="E54" s="13" t="s">
        <v>105</v>
      </c>
    </row>
    <row r="55" spans="1:5" ht="21.75" x14ac:dyDescent="0.2">
      <c r="A55" s="161" t="s">
        <v>114</v>
      </c>
      <c r="B55" s="72" t="e">
        <f>B54%*$B$31</f>
        <v>#REF!</v>
      </c>
      <c r="C55" s="42" t="e">
        <f t="shared" si="1"/>
        <v>#REF!</v>
      </c>
      <c r="D55" s="131" t="e">
        <f>$D$17*B55/100</f>
        <v>#REF!</v>
      </c>
      <c r="E55" s="147" t="s">
        <v>116</v>
      </c>
    </row>
    <row r="56" spans="1:5" ht="21.75" x14ac:dyDescent="0.2">
      <c r="A56" s="161" t="s">
        <v>68</v>
      </c>
      <c r="B56" s="72" t="e">
        <f>B54*8%*50%</f>
        <v>#REF!</v>
      </c>
      <c r="C56" s="42" t="e">
        <f t="shared" si="1"/>
        <v>#REF!</v>
      </c>
      <c r="D56" s="131" t="e">
        <f>D54*8%*50%</f>
        <v>#REF!</v>
      </c>
      <c r="E56" s="130" t="s">
        <v>111</v>
      </c>
    </row>
    <row r="57" spans="1:5" ht="90" x14ac:dyDescent="0.2">
      <c r="A57" s="159" t="s">
        <v>69</v>
      </c>
      <c r="B57" s="72" t="e">
        <f>#REF!</f>
        <v>#REF!</v>
      </c>
      <c r="C57" s="42" t="e">
        <f t="shared" si="1"/>
        <v>#REF!</v>
      </c>
      <c r="D57" s="131" t="e">
        <f>$D$17*B57/100</f>
        <v>#REF!</v>
      </c>
      <c r="E57" s="13" t="s">
        <v>107</v>
      </c>
    </row>
    <row r="58" spans="1:5" ht="21.75" x14ac:dyDescent="0.2">
      <c r="A58" s="161" t="s">
        <v>70</v>
      </c>
      <c r="B58" s="72" t="e">
        <f>B57%*B33</f>
        <v>#REF!</v>
      </c>
      <c r="C58" s="42" t="e">
        <f t="shared" si="1"/>
        <v>#REF!</v>
      </c>
      <c r="D58" s="131" t="e">
        <f>$D$17*B58/100</f>
        <v>#REF!</v>
      </c>
      <c r="E58" s="116"/>
    </row>
    <row r="59" spans="1:5" ht="21.75" x14ac:dyDescent="0.2">
      <c r="A59" s="161" t="s">
        <v>71</v>
      </c>
      <c r="B59" s="72" t="e">
        <f>B57*8%*50%</f>
        <v>#REF!</v>
      </c>
      <c r="C59" s="42" t="e">
        <f t="shared" si="1"/>
        <v>#REF!</v>
      </c>
      <c r="D59" s="131" t="e">
        <f>D57*8%*50%</f>
        <v>#REF!</v>
      </c>
      <c r="E59" s="130" t="s">
        <v>115</v>
      </c>
    </row>
    <row r="60" spans="1:5" ht="113.25" thickBot="1" x14ac:dyDescent="0.25">
      <c r="A60" s="172" t="s">
        <v>108</v>
      </c>
      <c r="B60" s="72" t="e">
        <f>#REF!</f>
        <v>#REF!</v>
      </c>
      <c r="C60" s="42" t="e">
        <f t="shared" si="1"/>
        <v>#REF!</v>
      </c>
      <c r="D60" s="131" t="e">
        <f>$D$17*B60/100</f>
        <v>#REF!</v>
      </c>
      <c r="E60" s="13" t="s">
        <v>106</v>
      </c>
    </row>
    <row r="61" spans="1:5" ht="12.75" thickBot="1" x14ac:dyDescent="0.25">
      <c r="A61" s="76" t="s">
        <v>66</v>
      </c>
      <c r="B61" s="72" t="e">
        <f>SUM(B54:B60)</f>
        <v>#REF!</v>
      </c>
      <c r="C61" s="136" t="e">
        <f>SUM(C54:C60)</f>
        <v>#REF!</v>
      </c>
      <c r="D61" s="137" t="e">
        <f>SUM(D54:D60)</f>
        <v>#REF!</v>
      </c>
      <c r="E61" s="173"/>
    </row>
    <row r="62" spans="1:5" x14ac:dyDescent="0.2">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75" thickBot="1" x14ac:dyDescent="0.25">
      <c r="A65" s="155" t="s">
        <v>73</v>
      </c>
      <c r="B65" s="175" t="s">
        <v>20</v>
      </c>
      <c r="C65" s="171" t="s">
        <v>19</v>
      </c>
      <c r="D65" s="167" t="s">
        <v>0</v>
      </c>
      <c r="E65" s="158" t="s">
        <v>14</v>
      </c>
    </row>
    <row r="66" spans="1:5" ht="12.75" thickTop="1" x14ac:dyDescent="0.2">
      <c r="A66" s="159" t="s">
        <v>74</v>
      </c>
      <c r="B66" s="216">
        <v>0</v>
      </c>
      <c r="C66" s="42" t="e">
        <f t="shared" ref="C66:C71" si="2">D66/$D$17</f>
        <v>#REF!</v>
      </c>
      <c r="D66" s="131" t="e">
        <f t="shared" ref="D66:D71" si="3">$D$17*B66/100</f>
        <v>#REF!</v>
      </c>
      <c r="E66" s="73"/>
    </row>
    <row r="67" spans="1:5" x14ac:dyDescent="0.2">
      <c r="A67" s="176" t="s">
        <v>75</v>
      </c>
      <c r="B67" s="216">
        <v>0</v>
      </c>
      <c r="C67" s="42" t="e">
        <f t="shared" si="2"/>
        <v>#REF!</v>
      </c>
      <c r="D67" s="131" t="e">
        <f t="shared" si="3"/>
        <v>#REF!</v>
      </c>
      <c r="E67" s="73"/>
    </row>
    <row r="68" spans="1:5" x14ac:dyDescent="0.2">
      <c r="A68" s="159" t="s">
        <v>76</v>
      </c>
      <c r="B68" s="216">
        <v>0</v>
      </c>
      <c r="C68" s="42" t="e">
        <f t="shared" si="2"/>
        <v>#REF!</v>
      </c>
      <c r="D68" s="131" t="e">
        <f t="shared" si="3"/>
        <v>#REF!</v>
      </c>
      <c r="E68" s="73"/>
    </row>
    <row r="69" spans="1:5" x14ac:dyDescent="0.2">
      <c r="A69" s="159" t="s">
        <v>77</v>
      </c>
      <c r="B69" s="216">
        <v>0</v>
      </c>
      <c r="C69" s="42" t="e">
        <f t="shared" si="2"/>
        <v>#REF!</v>
      </c>
      <c r="D69" s="131" t="e">
        <f t="shared" si="3"/>
        <v>#REF!</v>
      </c>
      <c r="E69" s="73"/>
    </row>
    <row r="70" spans="1:5" ht="21" x14ac:dyDescent="0.2">
      <c r="A70" s="177" t="s">
        <v>78</v>
      </c>
      <c r="B70" s="216">
        <v>0</v>
      </c>
      <c r="C70" s="42" t="e">
        <f t="shared" si="2"/>
        <v>#REF!</v>
      </c>
      <c r="D70" s="131" t="e">
        <f t="shared" si="3"/>
        <v>#REF!</v>
      </c>
      <c r="E70" s="73"/>
    </row>
    <row r="71" spans="1:5" x14ac:dyDescent="0.2">
      <c r="A71" s="178" t="s">
        <v>42</v>
      </c>
      <c r="B71" s="216">
        <v>0</v>
      </c>
      <c r="C71" s="42" t="e">
        <f t="shared" si="2"/>
        <v>#REF!</v>
      </c>
      <c r="D71" s="131" t="e">
        <f t="shared" si="3"/>
        <v>#REF!</v>
      </c>
      <c r="E71" s="78"/>
    </row>
    <row r="72" spans="1:5" x14ac:dyDescent="0.2">
      <c r="A72" s="179" t="s">
        <v>79</v>
      </c>
      <c r="B72" s="216">
        <f>SUM(B66:B71)</f>
        <v>0</v>
      </c>
      <c r="C72" s="139" t="e">
        <f>SUM(C66:C71)</f>
        <v>#REF!</v>
      </c>
      <c r="D72" s="140" t="e">
        <f>SUM(D66:D71)</f>
        <v>#REF!</v>
      </c>
      <c r="E72" s="173"/>
    </row>
    <row r="73" spans="1:5" ht="21.75" x14ac:dyDescent="0.2">
      <c r="A73" s="161" t="s">
        <v>80</v>
      </c>
      <c r="B73" s="216" t="e">
        <f>B72%*B33</f>
        <v>#REF!</v>
      </c>
      <c r="C73" s="42" t="e">
        <f>D73/$D$17</f>
        <v>#REF!</v>
      </c>
      <c r="D73" s="131" t="e">
        <f>$D$17*B73/100</f>
        <v>#REF!</v>
      </c>
      <c r="E73" s="173"/>
    </row>
    <row r="74" spans="1:5" x14ac:dyDescent="0.2">
      <c r="A74" s="180" t="s">
        <v>91</v>
      </c>
      <c r="B74" s="217" t="e">
        <f>B72+B73</f>
        <v>#REF!</v>
      </c>
      <c r="C74" s="141" t="e">
        <f>C72+C73</f>
        <v>#REF!</v>
      </c>
      <c r="D74" s="137" t="e">
        <f>D72+D73</f>
        <v>#REF!</v>
      </c>
      <c r="E74" s="173"/>
    </row>
    <row r="75" spans="1:5" x14ac:dyDescent="0.2">
      <c r="A75" s="174"/>
      <c r="B75" s="66"/>
      <c r="C75" s="24"/>
      <c r="D75" s="39"/>
      <c r="E75" s="67"/>
    </row>
    <row r="76" spans="1:5" x14ac:dyDescent="0.2">
      <c r="A76" s="181" t="s">
        <v>87</v>
      </c>
      <c r="B76" s="66"/>
      <c r="C76" s="24"/>
      <c r="D76" s="39"/>
      <c r="E76" s="67"/>
    </row>
    <row r="77" spans="1:5" x14ac:dyDescent="0.2">
      <c r="A77" s="181"/>
      <c r="B77" s="66"/>
      <c r="C77" s="24"/>
      <c r="D77" s="39"/>
      <c r="E77" s="67"/>
    </row>
    <row r="78" spans="1:5" x14ac:dyDescent="0.2">
      <c r="A78" s="65"/>
      <c r="B78" s="162"/>
      <c r="C78" s="24"/>
      <c r="D78" s="39"/>
      <c r="E78" s="182" t="s">
        <v>38</v>
      </c>
    </row>
    <row r="79" spans="1:5" x14ac:dyDescent="0.2">
      <c r="A79" s="183" t="s">
        <v>86</v>
      </c>
      <c r="B79" s="184" t="s">
        <v>20</v>
      </c>
      <c r="C79" s="185" t="s">
        <v>19</v>
      </c>
      <c r="D79" s="186" t="s">
        <v>0</v>
      </c>
      <c r="E79" s="187" t="s">
        <v>14</v>
      </c>
    </row>
    <row r="80" spans="1:5" ht="21.75" x14ac:dyDescent="0.2">
      <c r="A80" s="188" t="s">
        <v>81</v>
      </c>
      <c r="B80" s="138" t="e">
        <f>B33</f>
        <v>#REF!</v>
      </c>
      <c r="C80" s="42" t="e">
        <f>D80/$D$17</f>
        <v>#REF!</v>
      </c>
      <c r="D80" s="132" t="e">
        <f>D33</f>
        <v>#REF!</v>
      </c>
      <c r="E80" s="189"/>
    </row>
    <row r="81" spans="1:5" ht="21.75" x14ac:dyDescent="0.2">
      <c r="A81" s="188" t="s">
        <v>82</v>
      </c>
      <c r="B81" s="138" t="e">
        <f>B42</f>
        <v>#REF!</v>
      </c>
      <c r="C81" s="42" t="e">
        <f>D81/$D$17</f>
        <v>#REF!</v>
      </c>
      <c r="D81" s="132" t="e">
        <f>D42</f>
        <v>#REF!</v>
      </c>
      <c r="E81" s="189"/>
    </row>
    <row r="82" spans="1:5" ht="21.75" x14ac:dyDescent="0.2">
      <c r="A82" s="188" t="s">
        <v>83</v>
      </c>
      <c r="B82" s="138" t="e">
        <f>B49</f>
        <v>#REF!</v>
      </c>
      <c r="C82" s="42" t="e">
        <f>D82/$D$17</f>
        <v>#REF!</v>
      </c>
      <c r="D82" s="132" t="e">
        <f>D49</f>
        <v>#REF!</v>
      </c>
      <c r="E82" s="190"/>
    </row>
    <row r="83" spans="1:5" ht="21" x14ac:dyDescent="0.2">
      <c r="A83" s="191" t="s">
        <v>84</v>
      </c>
      <c r="B83" s="138" t="e">
        <f>B61</f>
        <v>#REF!</v>
      </c>
      <c r="C83" s="42" t="e">
        <f>D83/$D$17</f>
        <v>#REF!</v>
      </c>
      <c r="D83" s="132" t="e">
        <f>D61</f>
        <v>#REF!</v>
      </c>
      <c r="E83" s="192"/>
    </row>
    <row r="84" spans="1:5" ht="21.75" x14ac:dyDescent="0.2">
      <c r="A84" s="188" t="s">
        <v>85</v>
      </c>
      <c r="B84" s="138" t="e">
        <f>B74</f>
        <v>#REF!</v>
      </c>
      <c r="C84" s="42" t="e">
        <f>D84/$D$17</f>
        <v>#REF!</v>
      </c>
      <c r="D84" s="132" t="e">
        <f>D74</f>
        <v>#REF!</v>
      </c>
      <c r="E84" s="192"/>
    </row>
    <row r="85" spans="1:5" x14ac:dyDescent="0.2">
      <c r="A85" s="193" t="s">
        <v>90</v>
      </c>
      <c r="B85" s="134" t="e">
        <f>SUM(B80:B84)</f>
        <v>#REF!</v>
      </c>
      <c r="C85" s="136" t="e">
        <f>SUM(C80:C84)</f>
        <v>#REF!</v>
      </c>
      <c r="D85" s="142" t="e">
        <f>SUM(D80:D84)</f>
        <v>#REF!</v>
      </c>
      <c r="E85" s="194" t="s">
        <v>103</v>
      </c>
    </row>
    <row r="86" spans="1:5" x14ac:dyDescent="0.2">
      <c r="A86" s="181"/>
      <c r="B86" s="66"/>
      <c r="C86" s="24"/>
      <c r="D86" s="39"/>
      <c r="E86" s="67"/>
    </row>
    <row r="87" spans="1:5" x14ac:dyDescent="0.2">
      <c r="A87" s="65"/>
      <c r="B87" s="162"/>
      <c r="C87" s="195" t="s">
        <v>13</v>
      </c>
      <c r="D87" s="196" t="s">
        <v>0</v>
      </c>
      <c r="E87" s="67"/>
    </row>
    <row r="88" spans="1:5" ht="12.75" x14ac:dyDescent="0.2">
      <c r="A88" s="197" t="s">
        <v>92</v>
      </c>
      <c r="B88" s="198"/>
      <c r="C88" s="144" t="e">
        <f>D88/$D$123</f>
        <v>#REF!</v>
      </c>
      <c r="D88" s="143" t="e">
        <f>D17+D85</f>
        <v>#REF!</v>
      </c>
      <c r="E88" s="199" t="s">
        <v>93</v>
      </c>
    </row>
    <row r="89" spans="1:5" x14ac:dyDescent="0.2">
      <c r="A89" s="181"/>
      <c r="B89" s="66"/>
      <c r="C89" s="24"/>
      <c r="D89" s="39"/>
      <c r="E89" s="67"/>
    </row>
    <row r="90" spans="1:5" ht="12.75" x14ac:dyDescent="0.2">
      <c r="A90" s="200" t="s">
        <v>88</v>
      </c>
      <c r="B90" s="66"/>
      <c r="C90" s="24"/>
      <c r="D90" s="39"/>
      <c r="E90" s="67"/>
    </row>
    <row r="91" spans="1:5" x14ac:dyDescent="0.2">
      <c r="A91" s="65" t="s">
        <v>89</v>
      </c>
      <c r="B91" s="66"/>
      <c r="C91" s="24"/>
      <c r="D91" s="39"/>
      <c r="E91" s="67"/>
    </row>
    <row r="92" spans="1:5" x14ac:dyDescent="0.2">
      <c r="A92" s="85"/>
      <c r="B92" s="66"/>
      <c r="C92" s="24"/>
      <c r="D92" s="39"/>
      <c r="E92" s="67"/>
    </row>
    <row r="93" spans="1:5" x14ac:dyDescent="0.2">
      <c r="A93" s="181"/>
      <c r="B93" s="66"/>
      <c r="C93" s="24"/>
      <c r="D93" s="39"/>
      <c r="E93" s="67"/>
    </row>
    <row r="94" spans="1:5" ht="12.75" x14ac:dyDescent="0.2">
      <c r="A94" s="201" t="s">
        <v>94</v>
      </c>
      <c r="B94" s="66"/>
      <c r="C94" s="24"/>
      <c r="D94" s="39"/>
      <c r="E94" s="67"/>
    </row>
    <row r="95" spans="1:5" x14ac:dyDescent="0.2">
      <c r="A95" s="181"/>
      <c r="B95" s="66"/>
      <c r="C95" s="24"/>
      <c r="D95" s="39"/>
      <c r="E95" s="67"/>
    </row>
    <row r="96" spans="1:5" ht="12.75" thickBot="1" x14ac:dyDescent="0.25">
      <c r="A96" s="89"/>
      <c r="B96" s="90"/>
      <c r="C96" s="91"/>
      <c r="D96" s="92"/>
      <c r="E96" s="202" t="s">
        <v>38</v>
      </c>
    </row>
    <row r="97" spans="1:5" ht="12.75" thickBot="1" x14ac:dyDescent="0.25">
      <c r="A97" s="53" t="s">
        <v>95</v>
      </c>
      <c r="B97" s="70" t="s">
        <v>20</v>
      </c>
      <c r="C97" s="93" t="s">
        <v>13</v>
      </c>
      <c r="D97" s="203" t="s">
        <v>0</v>
      </c>
      <c r="E97" s="56" t="s">
        <v>14</v>
      </c>
    </row>
    <row r="98" spans="1:5" ht="13.5" thickTop="1" thickBot="1" x14ac:dyDescent="0.25">
      <c r="A98" s="204" t="s">
        <v>96</v>
      </c>
      <c r="B98" s="72" t="e">
        <f>#REF!</f>
        <v>#REF!</v>
      </c>
      <c r="C98" s="29" t="e">
        <f>D98/$D$123</f>
        <v>#REF!</v>
      </c>
      <c r="D98" s="36" t="e">
        <f>D88*B98/100</f>
        <v>#REF!</v>
      </c>
      <c r="E98" s="94" t="s">
        <v>97</v>
      </c>
    </row>
    <row r="99" spans="1:5" ht="12.75" thickBot="1" x14ac:dyDescent="0.25">
      <c r="A99" s="204" t="s">
        <v>10</v>
      </c>
      <c r="B99" s="72" t="e">
        <f>#REF!</f>
        <v>#REF!</v>
      </c>
      <c r="C99" s="29" t="e">
        <f>D99/$D$123</f>
        <v>#REF!</v>
      </c>
      <c r="D99" s="36" t="e">
        <f>D88*B99/100</f>
        <v>#REF!</v>
      </c>
      <c r="E99" s="94" t="s">
        <v>97</v>
      </c>
    </row>
    <row r="100" spans="1:5" ht="12.75" thickBot="1" x14ac:dyDescent="0.25">
      <c r="A100" s="204" t="s">
        <v>10</v>
      </c>
      <c r="B100" s="72" t="e">
        <f>#REF!</f>
        <v>#REF!</v>
      </c>
      <c r="C100" s="29" t="e">
        <f>D100/$D$123</f>
        <v>#REF!</v>
      </c>
      <c r="D100" s="36" t="e">
        <f>D88*B100/100</f>
        <v>#REF!</v>
      </c>
      <c r="E100" s="94" t="s">
        <v>97</v>
      </c>
    </row>
    <row r="101" spans="1:5" ht="12.75" thickBot="1" x14ac:dyDescent="0.25">
      <c r="A101" s="205" t="s">
        <v>10</v>
      </c>
      <c r="B101" s="72" t="e">
        <f>#REF!</f>
        <v>#REF!</v>
      </c>
      <c r="C101" s="29" t="e">
        <f>D101/$D$123</f>
        <v>#REF!</v>
      </c>
      <c r="D101" s="36" t="e">
        <f>D88*B101/100</f>
        <v>#REF!</v>
      </c>
      <c r="E101" s="94" t="s">
        <v>97</v>
      </c>
    </row>
    <row r="102" spans="1:5" ht="13.5" thickBot="1" x14ac:dyDescent="0.25">
      <c r="A102" s="84" t="s">
        <v>99</v>
      </c>
      <c r="B102" s="118" t="e">
        <f>#REF!</f>
        <v>#REF!</v>
      </c>
      <c r="C102" s="26" t="e">
        <f>D102/$D$123</f>
        <v>#REF!</v>
      </c>
      <c r="D102" s="27" t="e">
        <f>SUM(D98:D101)</f>
        <v>#REF!</v>
      </c>
      <c r="E102" s="95" t="s">
        <v>98</v>
      </c>
    </row>
    <row r="103" spans="1:5" ht="12.75" thickBot="1" x14ac:dyDescent="0.25">
      <c r="A103" s="206"/>
      <c r="B103" s="90"/>
      <c r="C103" s="87"/>
      <c r="D103" s="88"/>
      <c r="E103" s="207"/>
    </row>
    <row r="104" spans="1:5" ht="12.75" thickBot="1" x14ac:dyDescent="0.25">
      <c r="A104" s="96"/>
      <c r="B104" s="90"/>
      <c r="C104" s="91"/>
      <c r="D104" s="92"/>
      <c r="E104" s="52" t="s">
        <v>38</v>
      </c>
    </row>
    <row r="105" spans="1:5" ht="12.75" thickBot="1" x14ac:dyDescent="0.25">
      <c r="A105" s="53" t="s">
        <v>100</v>
      </c>
      <c r="B105" s="70" t="s">
        <v>20</v>
      </c>
      <c r="C105" s="83" t="s">
        <v>13</v>
      </c>
      <c r="D105" s="203" t="s">
        <v>0</v>
      </c>
      <c r="E105" s="56" t="s">
        <v>14</v>
      </c>
    </row>
    <row r="106" spans="1:5" ht="13.5" thickTop="1" thickBot="1" x14ac:dyDescent="0.25">
      <c r="A106" s="208" t="s">
        <v>31</v>
      </c>
      <c r="B106" s="72" t="e">
        <f>#REF!</f>
        <v>#REF!</v>
      </c>
      <c r="C106" s="37" t="e">
        <f>D106/$D$123</f>
        <v>#REF!</v>
      </c>
      <c r="D106" s="36" t="e">
        <f>(D88+D102)*B106/100</f>
        <v>#REF!</v>
      </c>
      <c r="E106" s="98" t="s">
        <v>102</v>
      </c>
    </row>
    <row r="107" spans="1:5" ht="13.5" thickBot="1" x14ac:dyDescent="0.25">
      <c r="A107" s="84" t="s">
        <v>23</v>
      </c>
      <c r="B107" s="86"/>
      <c r="C107" s="26" t="e">
        <f>D107/$D$123</f>
        <v>#REF!</v>
      </c>
      <c r="D107" s="38" t="e">
        <f>D106</f>
        <v>#REF!</v>
      </c>
      <c r="E107" s="97" t="s">
        <v>26</v>
      </c>
    </row>
    <row r="108" spans="1:5" ht="12.75" thickBot="1" x14ac:dyDescent="0.25">
      <c r="A108" s="96"/>
      <c r="B108" s="90"/>
      <c r="C108" s="91"/>
      <c r="D108" s="92"/>
      <c r="E108" s="98"/>
    </row>
    <row r="109" spans="1:5" ht="13.5" thickBot="1" x14ac:dyDescent="0.25">
      <c r="A109" s="209" t="s">
        <v>22</v>
      </c>
      <c r="B109" s="210"/>
      <c r="C109" s="211"/>
      <c r="D109" s="119" t="e">
        <f>D88+D102+D107</f>
        <v>#REF!</v>
      </c>
      <c r="E109" s="212" t="s">
        <v>29</v>
      </c>
    </row>
    <row r="110" spans="1:5" ht="12.75" thickBot="1" x14ac:dyDescent="0.25">
      <c r="A110" s="96"/>
      <c r="B110" s="90"/>
      <c r="C110" s="91"/>
      <c r="D110" s="92"/>
      <c r="E110" s="98"/>
    </row>
    <row r="111" spans="1:5" ht="21" customHeight="1" thickBot="1" x14ac:dyDescent="0.25">
      <c r="A111" s="96"/>
      <c r="B111" s="90"/>
      <c r="C111" s="91"/>
      <c r="D111" s="92"/>
      <c r="E111" s="99" t="s">
        <v>38</v>
      </c>
    </row>
    <row r="112" spans="1:5" ht="12.75" thickBot="1" x14ac:dyDescent="0.25">
      <c r="A112" s="53" t="s">
        <v>101</v>
      </c>
      <c r="B112" s="100" t="s">
        <v>20</v>
      </c>
      <c r="C112" s="83" t="s">
        <v>13</v>
      </c>
      <c r="D112" s="101" t="s">
        <v>0</v>
      </c>
      <c r="E112" s="56" t="s">
        <v>14</v>
      </c>
    </row>
    <row r="113" spans="1:5" ht="23.25" thickTop="1" x14ac:dyDescent="0.2">
      <c r="A113" s="102" t="s">
        <v>8</v>
      </c>
      <c r="B113" s="72" t="e">
        <f>#REF!</f>
        <v>#REF!</v>
      </c>
      <c r="C113" s="30" t="e">
        <f>D113/$D$123</f>
        <v>#REF!</v>
      </c>
      <c r="D113" s="31" t="e">
        <f>B119*B113/100</f>
        <v>#REF!</v>
      </c>
      <c r="E113" s="13" t="s">
        <v>121</v>
      </c>
    </row>
    <row r="114" spans="1:5" x14ac:dyDescent="0.2">
      <c r="A114" s="213" t="s">
        <v>33</v>
      </c>
      <c r="B114" s="72" t="e">
        <f>#REF!</f>
        <v>#REF!</v>
      </c>
      <c r="C114" s="30" t="e">
        <f>D114/$D$123</f>
        <v>#REF!</v>
      </c>
      <c r="D114" s="31" t="e">
        <f>B119*B114/100</f>
        <v>#REF!</v>
      </c>
      <c r="E114" s="60" t="s">
        <v>35</v>
      </c>
    </row>
    <row r="115" spans="1:5" x14ac:dyDescent="0.2">
      <c r="A115" s="213" t="s">
        <v>9</v>
      </c>
      <c r="B115" s="72" t="e">
        <f>#REF!</f>
        <v>#REF!</v>
      </c>
      <c r="C115" s="30" t="e">
        <f>D115/$D$123</f>
        <v>#REF!</v>
      </c>
      <c r="D115" s="31" t="e">
        <f>B119*B115/100</f>
        <v>#REF!</v>
      </c>
      <c r="E115" s="60" t="s">
        <v>36</v>
      </c>
    </row>
    <row r="116" spans="1:5" x14ac:dyDescent="0.2">
      <c r="A116" s="103" t="s">
        <v>128</v>
      </c>
      <c r="B116" s="72" t="e">
        <f>#REF!</f>
        <v>#REF!</v>
      </c>
      <c r="C116" s="30" t="e">
        <f>D116/$D$123</f>
        <v>#REF!</v>
      </c>
      <c r="D116" s="31" t="e">
        <f>B119*B116/100</f>
        <v>#REF!</v>
      </c>
      <c r="E116" s="14" t="s">
        <v>129</v>
      </c>
    </row>
    <row r="117" spans="1:5" ht="12.75" thickBot="1" x14ac:dyDescent="0.25">
      <c r="A117" s="103" t="s">
        <v>34</v>
      </c>
      <c r="B117" s="72" t="e">
        <f>#REF!</f>
        <v>#REF!</v>
      </c>
      <c r="C117" s="30" t="e">
        <f>D117/$D$123</f>
        <v>#REF!</v>
      </c>
      <c r="D117" s="31" t="e">
        <f>B119*B117/100</f>
        <v>#REF!</v>
      </c>
      <c r="E117" s="60"/>
    </row>
    <row r="118" spans="1:5" ht="13.5" thickBot="1" x14ac:dyDescent="0.25">
      <c r="A118" s="84" t="s">
        <v>37</v>
      </c>
      <c r="B118" s="33" t="e">
        <f>#REF!</f>
        <v>#REF!</v>
      </c>
      <c r="C118" s="32" t="e">
        <f>SUM(C113:C117)</f>
        <v>#REF!</v>
      </c>
      <c r="D118" s="27" t="e">
        <f>SUM(D113:D117)</f>
        <v>#REF!</v>
      </c>
      <c r="E118" s="64" t="s">
        <v>25</v>
      </c>
    </row>
    <row r="119" spans="1:5" ht="12.75" thickBot="1" x14ac:dyDescent="0.25">
      <c r="A119" s="104" t="s">
        <v>21</v>
      </c>
      <c r="B119" s="34" t="e">
        <f>(D109)/(1-(B118/100))</f>
        <v>#REF!</v>
      </c>
      <c r="C119" s="91"/>
      <c r="D119" s="92"/>
      <c r="E119" s="105"/>
    </row>
    <row r="120" spans="1:5" ht="12.75" thickBot="1" x14ac:dyDescent="0.25">
      <c r="A120" s="104"/>
      <c r="B120" s="106"/>
      <c r="C120" s="91"/>
      <c r="D120" s="92"/>
      <c r="E120" s="107"/>
    </row>
    <row r="121" spans="1:5" ht="13.5" thickBot="1" x14ac:dyDescent="0.25">
      <c r="A121" s="214" t="s">
        <v>30</v>
      </c>
      <c r="B121" s="210"/>
      <c r="C121" s="120" t="e">
        <f>D121/D123</f>
        <v>#REF!</v>
      </c>
      <c r="D121" s="121" t="e">
        <f>SUM(D102+D107+D118)</f>
        <v>#REF!</v>
      </c>
      <c r="E121" s="215" t="s">
        <v>24</v>
      </c>
    </row>
    <row r="122" spans="1:5" ht="12.75" thickBot="1" x14ac:dyDescent="0.25">
      <c r="A122" s="85"/>
      <c r="B122" s="80"/>
      <c r="C122" s="81"/>
      <c r="D122" s="82"/>
      <c r="E122" s="67"/>
    </row>
    <row r="123" spans="1:5" ht="12" customHeight="1" thickBot="1" x14ac:dyDescent="0.25">
      <c r="A123" s="108" t="s">
        <v>11</v>
      </c>
      <c r="B123" s="109"/>
      <c r="C123" s="110"/>
      <c r="D123" s="28" t="e">
        <f>D109+D118</f>
        <v>#REF!</v>
      </c>
      <c r="E123" s="79" t="s">
        <v>27</v>
      </c>
    </row>
    <row r="124" spans="1:5" ht="12" customHeight="1" thickBot="1" x14ac:dyDescent="0.25">
      <c r="C124" s="9"/>
      <c r="D124" s="10"/>
      <c r="E124" s="7"/>
    </row>
    <row r="125" spans="1:5" ht="12" customHeight="1" thickBot="1" x14ac:dyDescent="0.25">
      <c r="A125" s="108" t="s">
        <v>11</v>
      </c>
      <c r="B125" s="109"/>
      <c r="C125" s="110"/>
      <c r="D125" s="28" t="e">
        <f>D123*1.6</f>
        <v>#REF!</v>
      </c>
      <c r="E125" s="79" t="s">
        <v>27</v>
      </c>
    </row>
    <row r="126" spans="1:5" ht="12" customHeight="1" x14ac:dyDescent="0.25">
      <c r="A126" s="18"/>
      <c r="B126" s="2"/>
      <c r="C126" s="11"/>
      <c r="D126" s="19"/>
      <c r="E126" s="16"/>
    </row>
    <row r="127" spans="1:5" ht="12" customHeight="1" x14ac:dyDescent="0.2">
      <c r="A127" s="17"/>
      <c r="C127" s="9"/>
      <c r="D127" s="10"/>
      <c r="E127" s="7"/>
    </row>
    <row r="128" spans="1:5" ht="12" customHeight="1" x14ac:dyDescent="0.2">
      <c r="A128" s="15"/>
      <c r="B128" s="15"/>
    </row>
    <row r="129" spans="1:2" ht="12" customHeight="1" x14ac:dyDescent="0.2">
      <c r="A129" s="15"/>
      <c r="B129" s="15"/>
    </row>
    <row r="130" spans="1:2" x14ac:dyDescent="0.2">
      <c r="A130" s="15"/>
      <c r="B130" s="15"/>
    </row>
    <row r="131" spans="1:2" ht="12" customHeight="1" x14ac:dyDescent="0.2">
      <c r="A131" s="15"/>
      <c r="B131" s="15"/>
    </row>
    <row r="132" spans="1:2" ht="12" customHeight="1" x14ac:dyDescent="0.2">
      <c r="B132" s="3"/>
    </row>
    <row r="133" spans="1:2" ht="12" customHeight="1" x14ac:dyDescent="0.2">
      <c r="A133" s="15"/>
      <c r="B133" s="15"/>
    </row>
    <row r="134" spans="1:2" ht="12" customHeight="1" x14ac:dyDescent="0.2">
      <c r="A134" s="15"/>
      <c r="B134" s="15"/>
    </row>
    <row r="135" spans="1:2" ht="12" customHeight="1" x14ac:dyDescent="0.2">
      <c r="A135" s="15"/>
      <c r="B135" s="15"/>
    </row>
    <row r="136" spans="1:2" ht="12" customHeight="1" x14ac:dyDescent="0.2">
      <c r="A136" s="15"/>
      <c r="B136" s="15"/>
    </row>
    <row r="137" spans="1:2" ht="12" customHeight="1" x14ac:dyDescent="0.2">
      <c r="A137" s="15"/>
      <c r="B137" s="15"/>
    </row>
    <row r="138" spans="1:2" ht="12" customHeight="1" x14ac:dyDescent="0.2">
      <c r="A138" s="15"/>
      <c r="B138" s="15"/>
    </row>
    <row r="139" spans="1:2" ht="12" customHeight="1" x14ac:dyDescent="0.2">
      <c r="A139" s="15"/>
      <c r="B139" s="15" t="s">
        <v>40</v>
      </c>
    </row>
    <row r="140" spans="1:2" x14ac:dyDescent="0.2">
      <c r="A140" s="15"/>
      <c r="B140" s="15"/>
    </row>
    <row r="141" spans="1:2" ht="12" customHeight="1" x14ac:dyDescent="0.2">
      <c r="A141" s="15"/>
      <c r="B141" s="15"/>
    </row>
    <row r="142" spans="1:2" x14ac:dyDescent="0.2">
      <c r="A142" s="15"/>
      <c r="B142" s="15"/>
    </row>
    <row r="143" spans="1:2" x14ac:dyDescent="0.2">
      <c r="A143" s="15"/>
      <c r="B143" s="15"/>
    </row>
    <row r="144" spans="1:2" x14ac:dyDescent="0.2">
      <c r="A144" s="15"/>
      <c r="B144" s="15"/>
    </row>
    <row r="145" spans="1:5" x14ac:dyDescent="0.2">
      <c r="A145" s="15"/>
      <c r="B145" s="15"/>
    </row>
    <row r="146" spans="1:5" x14ac:dyDescent="0.2">
      <c r="A146" s="15"/>
      <c r="B146" s="15"/>
    </row>
    <row r="147" spans="1:5" x14ac:dyDescent="0.2">
      <c r="A147" s="15"/>
      <c r="B147" s="15"/>
    </row>
    <row r="148" spans="1:5" x14ac:dyDescent="0.2">
      <c r="A148" s="15"/>
      <c r="B148" s="15"/>
    </row>
    <row r="149" spans="1:5" x14ac:dyDescent="0.2">
      <c r="A149" s="15"/>
      <c r="B149" s="15"/>
    </row>
    <row r="150" spans="1:5" x14ac:dyDescent="0.2">
      <c r="B150" s="3"/>
    </row>
    <row r="151" spans="1:5" x14ac:dyDescent="0.2">
      <c r="B151" s="3"/>
    </row>
    <row r="152" spans="1:5" x14ac:dyDescent="0.2">
      <c r="C152" s="12"/>
      <c r="D152" s="10"/>
      <c r="E152" s="7"/>
    </row>
    <row r="153" spans="1:5" x14ac:dyDescent="0.2">
      <c r="C153" s="12"/>
      <c r="D153" s="10"/>
      <c r="E153" s="7"/>
    </row>
    <row r="154" spans="1:5" x14ac:dyDescent="0.2">
      <c r="C154" s="12"/>
      <c r="D154" s="10"/>
      <c r="E154" s="7"/>
    </row>
    <row r="155" spans="1:5" x14ac:dyDescent="0.2">
      <c r="C155" s="12"/>
      <c r="D155" s="10"/>
      <c r="E155" s="7"/>
    </row>
    <row r="156" spans="1:5" x14ac:dyDescent="0.2">
      <c r="C156" s="12"/>
      <c r="D156" s="10"/>
      <c r="E156" s="7"/>
    </row>
    <row r="157" spans="1:5" x14ac:dyDescent="0.2">
      <c r="C157" s="12"/>
      <c r="D157" s="10"/>
      <c r="E157" s="7"/>
    </row>
    <row r="158" spans="1:5" x14ac:dyDescent="0.2">
      <c r="C158" s="12"/>
      <c r="D158" s="10"/>
      <c r="E158" s="7"/>
    </row>
    <row r="159" spans="1:5" x14ac:dyDescent="0.2">
      <c r="C159" s="12"/>
      <c r="D159" s="10"/>
      <c r="E159" s="7"/>
    </row>
    <row r="160" spans="1:5" x14ac:dyDescent="0.2">
      <c r="C160" s="12"/>
      <c r="D160" s="10"/>
      <c r="E160" s="7"/>
    </row>
    <row r="161" spans="3:5" x14ac:dyDescent="0.2">
      <c r="C161" s="12"/>
      <c r="D161" s="10"/>
      <c r="E161" s="7"/>
    </row>
    <row r="162" spans="3:5" x14ac:dyDescent="0.2">
      <c r="C162" s="12"/>
      <c r="D162" s="10"/>
      <c r="E162" s="7"/>
    </row>
    <row r="163" spans="3:5" x14ac:dyDescent="0.2">
      <c r="C163" s="12"/>
      <c r="D163" s="10"/>
      <c r="E163" s="7"/>
    </row>
    <row r="164" spans="3:5" x14ac:dyDescent="0.2">
      <c r="C164" s="12"/>
      <c r="D164" s="10"/>
      <c r="E164" s="7"/>
    </row>
    <row r="165" spans="3:5" x14ac:dyDescent="0.2">
      <c r="C165" s="12"/>
      <c r="D165" s="10"/>
      <c r="E165" s="7"/>
    </row>
    <row r="166" spans="3:5" x14ac:dyDescent="0.2">
      <c r="C166" s="12"/>
      <c r="D166" s="10"/>
      <c r="E166" s="7"/>
    </row>
    <row r="167" spans="3:5" x14ac:dyDescent="0.2">
      <c r="C167" s="12"/>
      <c r="D167" s="10"/>
      <c r="E167" s="7"/>
    </row>
    <row r="168" spans="3:5" x14ac:dyDescent="0.2">
      <c r="C168" s="12"/>
      <c r="D168" s="10"/>
      <c r="E168" s="7"/>
    </row>
    <row r="169" spans="3:5" x14ac:dyDescent="0.2">
      <c r="C169" s="12"/>
      <c r="D169" s="10"/>
      <c r="E169" s="7"/>
    </row>
    <row r="170" spans="3:5" x14ac:dyDescent="0.2">
      <c r="C170" s="12"/>
      <c r="D170" s="10"/>
      <c r="E170" s="7"/>
    </row>
    <row r="171" spans="3:5" x14ac:dyDescent="0.2">
      <c r="C171" s="12"/>
      <c r="D171" s="10"/>
      <c r="E171" s="7"/>
    </row>
    <row r="172" spans="3:5" x14ac:dyDescent="0.2">
      <c r="C172" s="12"/>
      <c r="D172" s="10"/>
      <c r="E172" s="7"/>
    </row>
    <row r="173" spans="3:5" x14ac:dyDescent="0.2">
      <c r="C173" s="12"/>
      <c r="D173" s="10"/>
      <c r="E173" s="7"/>
    </row>
    <row r="174" spans="3:5" x14ac:dyDescent="0.2">
      <c r="C174" s="12"/>
      <c r="D174" s="10"/>
      <c r="E174" s="7"/>
    </row>
    <row r="175" spans="3:5" x14ac:dyDescent="0.2">
      <c r="C175" s="12"/>
      <c r="D175" s="10"/>
      <c r="E175" s="7"/>
    </row>
    <row r="176" spans="3:5" x14ac:dyDescent="0.2">
      <c r="C176" s="12"/>
      <c r="D176" s="10"/>
      <c r="E176" s="7"/>
    </row>
    <row r="177" spans="3:5" x14ac:dyDescent="0.2">
      <c r="C177" s="12"/>
      <c r="D177" s="10"/>
      <c r="E177" s="7"/>
    </row>
    <row r="178" spans="3:5" x14ac:dyDescent="0.2">
      <c r="C178" s="12"/>
      <c r="D178" s="10"/>
      <c r="E178" s="7"/>
    </row>
    <row r="179" spans="3:5" x14ac:dyDescent="0.2">
      <c r="C179" s="12"/>
      <c r="D179" s="10"/>
      <c r="E179" s="7"/>
    </row>
    <row r="180" spans="3:5" x14ac:dyDescent="0.2">
      <c r="C180" s="12"/>
      <c r="D180" s="10"/>
      <c r="E180" s="7"/>
    </row>
    <row r="181" spans="3:5" x14ac:dyDescent="0.2">
      <c r="C181" s="12"/>
      <c r="D181" s="10"/>
      <c r="E181" s="7"/>
    </row>
    <row r="182" spans="3:5" x14ac:dyDescent="0.2">
      <c r="C182" s="12"/>
      <c r="D182" s="10"/>
      <c r="E182" s="7"/>
    </row>
    <row r="183" spans="3:5" x14ac:dyDescent="0.2">
      <c r="C183" s="12"/>
      <c r="D183" s="10"/>
      <c r="E183" s="7"/>
    </row>
    <row r="184" spans="3:5" x14ac:dyDescent="0.2">
      <c r="C184" s="12"/>
      <c r="D184" s="10"/>
      <c r="E184" s="7"/>
    </row>
    <row r="185" spans="3:5" x14ac:dyDescent="0.2">
      <c r="C185" s="12"/>
      <c r="D185" s="10"/>
      <c r="E185" s="7"/>
    </row>
    <row r="186" spans="3:5" x14ac:dyDescent="0.2">
      <c r="C186" s="12"/>
      <c r="D186" s="10"/>
      <c r="E186" s="7"/>
    </row>
    <row r="187" spans="3:5" x14ac:dyDescent="0.2">
      <c r="C187" s="12"/>
      <c r="D187" s="10"/>
      <c r="E187" s="7"/>
    </row>
    <row r="188" spans="3:5" x14ac:dyDescent="0.2">
      <c r="C188" s="12"/>
      <c r="D188" s="10"/>
      <c r="E188" s="7"/>
    </row>
    <row r="189" spans="3:5" x14ac:dyDescent="0.2">
      <c r="C189" s="12"/>
      <c r="D189" s="10"/>
      <c r="E189" s="7"/>
    </row>
    <row r="190" spans="3:5" x14ac:dyDescent="0.2">
      <c r="C190" s="12"/>
      <c r="D190" s="10"/>
      <c r="E190" s="7"/>
    </row>
    <row r="191" spans="3:5" x14ac:dyDescent="0.2">
      <c r="C191" s="12"/>
      <c r="D191" s="10"/>
      <c r="E191" s="7"/>
    </row>
    <row r="192" spans="3:5" x14ac:dyDescent="0.2">
      <c r="C192" s="12"/>
      <c r="D192" s="10"/>
      <c r="E192" s="7"/>
    </row>
    <row r="193" spans="3:5" x14ac:dyDescent="0.2">
      <c r="C193" s="12"/>
      <c r="D193" s="10"/>
      <c r="E193" s="7"/>
    </row>
    <row r="194" spans="3:5" x14ac:dyDescent="0.2">
      <c r="C194" s="12"/>
      <c r="D194" s="10"/>
      <c r="E194" s="7"/>
    </row>
    <row r="195" spans="3:5" x14ac:dyDescent="0.2">
      <c r="C195" s="12"/>
      <c r="D195" s="10"/>
      <c r="E195" s="7"/>
    </row>
    <row r="196" spans="3:5" x14ac:dyDescent="0.2">
      <c r="C196" s="12"/>
      <c r="D196" s="10"/>
      <c r="E196" s="7"/>
    </row>
    <row r="197" spans="3:5" x14ac:dyDescent="0.2">
      <c r="C197" s="12"/>
      <c r="D197" s="10"/>
      <c r="E197" s="7"/>
    </row>
    <row r="198" spans="3:5" x14ac:dyDescent="0.2">
      <c r="C198" s="12"/>
      <c r="D198" s="10"/>
      <c r="E198" s="7"/>
    </row>
    <row r="199" spans="3:5" x14ac:dyDescent="0.2">
      <c r="C199" s="12"/>
      <c r="D199" s="10"/>
      <c r="E199" s="7"/>
    </row>
    <row r="200" spans="3:5" x14ac:dyDescent="0.2">
      <c r="C200" s="12"/>
      <c r="D200" s="10"/>
      <c r="E200" s="7"/>
    </row>
    <row r="201" spans="3:5" x14ac:dyDescent="0.2">
      <c r="C201" s="12"/>
      <c r="D201" s="10"/>
      <c r="E201" s="7"/>
    </row>
    <row r="202" spans="3:5" x14ac:dyDescent="0.2">
      <c r="C202" s="12"/>
      <c r="D202" s="10"/>
      <c r="E202" s="7"/>
    </row>
    <row r="203" spans="3:5" x14ac:dyDescent="0.2">
      <c r="C203" s="12"/>
      <c r="D203" s="10"/>
      <c r="E203" s="7"/>
    </row>
    <row r="204" spans="3:5" x14ac:dyDescent="0.2">
      <c r="C204" s="12"/>
      <c r="D204" s="10"/>
      <c r="E204" s="7"/>
    </row>
    <row r="205" spans="3:5" x14ac:dyDescent="0.2">
      <c r="C205" s="12"/>
      <c r="D205" s="10"/>
      <c r="E205" s="7"/>
    </row>
    <row r="206" spans="3:5" x14ac:dyDescent="0.2">
      <c r="C206" s="12"/>
      <c r="D206" s="10"/>
      <c r="E206" s="7"/>
    </row>
    <row r="207" spans="3:5" x14ac:dyDescent="0.2">
      <c r="C207" s="12"/>
      <c r="D207" s="10"/>
      <c r="E207" s="7"/>
    </row>
    <row r="208" spans="3:5" x14ac:dyDescent="0.2">
      <c r="C208" s="12"/>
      <c r="D208" s="10"/>
      <c r="E208" s="7"/>
    </row>
    <row r="209" spans="3:5" x14ac:dyDescent="0.2">
      <c r="C209" s="12"/>
      <c r="D209" s="10"/>
      <c r="E209" s="7"/>
    </row>
    <row r="210" spans="3:5" x14ac:dyDescent="0.2">
      <c r="C210" s="12"/>
      <c r="D210" s="10"/>
      <c r="E210" s="7"/>
    </row>
    <row r="211" spans="3:5" x14ac:dyDescent="0.2">
      <c r="C211" s="12"/>
      <c r="D211" s="10"/>
      <c r="E211" s="7"/>
    </row>
    <row r="212" spans="3:5" x14ac:dyDescent="0.2">
      <c r="C212" s="12"/>
      <c r="D212" s="10"/>
      <c r="E212" s="7"/>
    </row>
    <row r="213" spans="3:5" x14ac:dyDescent="0.2">
      <c r="C213" s="12"/>
      <c r="D213" s="10"/>
      <c r="E213" s="7"/>
    </row>
    <row r="214" spans="3:5" x14ac:dyDescent="0.2">
      <c r="C214" s="12"/>
      <c r="D214" s="10"/>
      <c r="E214" s="7"/>
    </row>
    <row r="215" spans="3:5" x14ac:dyDescent="0.2">
      <c r="C215" s="12"/>
      <c r="D215" s="10"/>
      <c r="E215" s="7"/>
    </row>
    <row r="216" spans="3:5" x14ac:dyDescent="0.2">
      <c r="C216" s="12"/>
      <c r="D216" s="10"/>
      <c r="E216" s="7"/>
    </row>
    <row r="217" spans="3:5" x14ac:dyDescent="0.2">
      <c r="C217" s="12"/>
      <c r="D217" s="10"/>
      <c r="E217" s="7"/>
    </row>
    <row r="218" spans="3:5" x14ac:dyDescent="0.2">
      <c r="C218" s="12"/>
      <c r="D218" s="10"/>
      <c r="E218" s="7"/>
    </row>
    <row r="219" spans="3:5" x14ac:dyDescent="0.2">
      <c r="C219" s="12"/>
      <c r="D219" s="10"/>
      <c r="E219" s="7"/>
    </row>
    <row r="220" spans="3:5" x14ac:dyDescent="0.2">
      <c r="C220" s="12"/>
      <c r="D220" s="10"/>
      <c r="E220" s="7"/>
    </row>
    <row r="221" spans="3:5" x14ac:dyDescent="0.2">
      <c r="C221" s="12"/>
      <c r="D221" s="10"/>
      <c r="E221" s="7"/>
    </row>
    <row r="222" spans="3:5" x14ac:dyDescent="0.2">
      <c r="C222" s="12"/>
      <c r="D222" s="10"/>
      <c r="E222" s="7"/>
    </row>
    <row r="223" spans="3:5" x14ac:dyDescent="0.2">
      <c r="C223" s="12"/>
      <c r="D223" s="10"/>
      <c r="E223" s="7"/>
    </row>
    <row r="224" spans="3:5" x14ac:dyDescent="0.2">
      <c r="C224" s="12"/>
      <c r="D224" s="10"/>
      <c r="E224" s="7"/>
    </row>
    <row r="225" spans="3:5" x14ac:dyDescent="0.2">
      <c r="C225" s="12"/>
      <c r="D225" s="10"/>
      <c r="E225" s="7"/>
    </row>
    <row r="226" spans="3:5" x14ac:dyDescent="0.2">
      <c r="C226" s="12"/>
      <c r="D226" s="10"/>
      <c r="E226" s="7"/>
    </row>
    <row r="227" spans="3:5" x14ac:dyDescent="0.2">
      <c r="C227" s="12"/>
      <c r="D227" s="10"/>
      <c r="E227" s="7"/>
    </row>
    <row r="228" spans="3:5" x14ac:dyDescent="0.2">
      <c r="C228" s="12"/>
      <c r="D228" s="10"/>
      <c r="E228" s="7"/>
    </row>
    <row r="229" spans="3:5" x14ac:dyDescent="0.2">
      <c r="C229" s="12"/>
      <c r="D229" s="10"/>
      <c r="E229" s="7"/>
    </row>
    <row r="230" spans="3:5" x14ac:dyDescent="0.2">
      <c r="C230" s="12"/>
      <c r="D230" s="10"/>
      <c r="E230" s="7"/>
    </row>
    <row r="231" spans="3:5" x14ac:dyDescent="0.2">
      <c r="C231" s="12"/>
      <c r="D231" s="10"/>
      <c r="E231" s="7"/>
    </row>
    <row r="232" spans="3:5" x14ac:dyDescent="0.2">
      <c r="C232" s="12"/>
      <c r="D232" s="10"/>
      <c r="E232" s="7"/>
    </row>
    <row r="233" spans="3:5" x14ac:dyDescent="0.2">
      <c r="C233" s="12"/>
      <c r="D233" s="10"/>
      <c r="E233" s="7"/>
    </row>
    <row r="234" spans="3:5" x14ac:dyDescent="0.2">
      <c r="C234" s="12"/>
      <c r="D234" s="10"/>
      <c r="E234" s="7"/>
    </row>
    <row r="235" spans="3:5" x14ac:dyDescent="0.2">
      <c r="C235" s="12"/>
      <c r="D235" s="10"/>
      <c r="E235" s="7"/>
    </row>
    <row r="236" spans="3:5" x14ac:dyDescent="0.2">
      <c r="C236" s="12"/>
      <c r="D236" s="10"/>
      <c r="E236" s="7"/>
    </row>
    <row r="237" spans="3:5" x14ac:dyDescent="0.2">
      <c r="C237" s="12"/>
      <c r="D237" s="10"/>
      <c r="E237" s="7"/>
    </row>
    <row r="238" spans="3:5" x14ac:dyDescent="0.2">
      <c r="C238" s="12"/>
      <c r="D238" s="10"/>
      <c r="E238" s="7"/>
    </row>
    <row r="239" spans="3:5" x14ac:dyDescent="0.2">
      <c r="C239" s="12"/>
      <c r="D239" s="10"/>
      <c r="E239" s="7"/>
    </row>
    <row r="240" spans="3:5" x14ac:dyDescent="0.2">
      <c r="C240" s="12"/>
      <c r="D240" s="10"/>
      <c r="E240" s="7"/>
    </row>
    <row r="241" spans="3:5" x14ac:dyDescent="0.2">
      <c r="C241" s="12"/>
      <c r="D241" s="10"/>
      <c r="E241" s="7"/>
    </row>
    <row r="242" spans="3:5" x14ac:dyDescent="0.2">
      <c r="C242" s="12"/>
      <c r="D242" s="10"/>
      <c r="E242" s="7"/>
    </row>
    <row r="243" spans="3:5" x14ac:dyDescent="0.2">
      <c r="C243" s="12"/>
      <c r="D243" s="10"/>
      <c r="E243" s="7"/>
    </row>
    <row r="244" spans="3:5" x14ac:dyDescent="0.2">
      <c r="C244" s="12"/>
      <c r="D244" s="10"/>
      <c r="E244" s="7"/>
    </row>
    <row r="245" spans="3:5" x14ac:dyDescent="0.2">
      <c r="C245" s="12"/>
      <c r="D245" s="10"/>
      <c r="E245" s="7"/>
    </row>
    <row r="246" spans="3:5" x14ac:dyDescent="0.2">
      <c r="C246" s="12"/>
      <c r="D246" s="10"/>
      <c r="E246" s="7"/>
    </row>
    <row r="247" spans="3:5" x14ac:dyDescent="0.2">
      <c r="C247" s="12"/>
      <c r="D247" s="10"/>
      <c r="E247" s="7"/>
    </row>
    <row r="248" spans="3:5" x14ac:dyDescent="0.2">
      <c r="C248" s="12"/>
      <c r="D248" s="10"/>
      <c r="E248" s="7"/>
    </row>
    <row r="249" spans="3:5" x14ac:dyDescent="0.2">
      <c r="C249" s="12"/>
      <c r="D249" s="10"/>
      <c r="E249" s="7"/>
    </row>
    <row r="250" spans="3:5" x14ac:dyDescent="0.2">
      <c r="C250" s="12"/>
      <c r="D250" s="10"/>
      <c r="E250" s="7"/>
    </row>
    <row r="251" spans="3:5" x14ac:dyDescent="0.2">
      <c r="C251" s="12"/>
      <c r="D251" s="10"/>
      <c r="E251" s="7"/>
    </row>
    <row r="252" spans="3:5" x14ac:dyDescent="0.2">
      <c r="C252" s="12"/>
      <c r="D252" s="10"/>
      <c r="E252" s="7"/>
    </row>
    <row r="253" spans="3:5" x14ac:dyDescent="0.2">
      <c r="C253" s="12"/>
      <c r="D253" s="10"/>
      <c r="E253" s="7"/>
    </row>
    <row r="254" spans="3:5" x14ac:dyDescent="0.2">
      <c r="C254" s="12"/>
      <c r="D254" s="10"/>
      <c r="E254" s="7"/>
    </row>
    <row r="255" spans="3:5" x14ac:dyDescent="0.2">
      <c r="C255" s="12"/>
      <c r="D255" s="10"/>
      <c r="E255" s="7"/>
    </row>
    <row r="256" spans="3:5" x14ac:dyDescent="0.2">
      <c r="C256" s="12"/>
      <c r="D256" s="10"/>
      <c r="E256" s="7"/>
    </row>
    <row r="257" spans="3:5" x14ac:dyDescent="0.2">
      <c r="C257" s="12"/>
      <c r="D257" s="10"/>
      <c r="E257" s="7"/>
    </row>
    <row r="258" spans="3:5" x14ac:dyDescent="0.2">
      <c r="C258" s="12"/>
      <c r="D258" s="10"/>
      <c r="E258" s="7"/>
    </row>
    <row r="259" spans="3:5" x14ac:dyDescent="0.2">
      <c r="C259" s="12"/>
      <c r="D259" s="10"/>
      <c r="E259" s="7"/>
    </row>
    <row r="260" spans="3:5" x14ac:dyDescent="0.2">
      <c r="C260" s="12"/>
      <c r="D260" s="10"/>
      <c r="E260" s="7"/>
    </row>
    <row r="261" spans="3:5" x14ac:dyDescent="0.2">
      <c r="C261" s="12"/>
      <c r="D261" s="10"/>
      <c r="E261" s="7"/>
    </row>
    <row r="262" spans="3:5" x14ac:dyDescent="0.2">
      <c r="C262" s="12"/>
      <c r="D262" s="10"/>
      <c r="E262" s="7"/>
    </row>
    <row r="263" spans="3:5" x14ac:dyDescent="0.2">
      <c r="C263" s="12"/>
      <c r="D263" s="10"/>
      <c r="E263" s="7"/>
    </row>
    <row r="264" spans="3:5" x14ac:dyDescent="0.2">
      <c r="C264" s="12"/>
      <c r="D264" s="10"/>
      <c r="E264" s="7"/>
    </row>
    <row r="265" spans="3:5" x14ac:dyDescent="0.2">
      <c r="C265" s="12"/>
      <c r="D265" s="10"/>
      <c r="E265" s="7"/>
    </row>
    <row r="266" spans="3:5" x14ac:dyDescent="0.2">
      <c r="C266" s="12"/>
      <c r="D266" s="10"/>
      <c r="E266" s="7"/>
    </row>
    <row r="267" spans="3:5" x14ac:dyDescent="0.2">
      <c r="C267" s="12"/>
      <c r="D267" s="10"/>
      <c r="E267" s="7"/>
    </row>
    <row r="268" spans="3:5" x14ac:dyDescent="0.2">
      <c r="C268" s="12"/>
      <c r="D268" s="10"/>
      <c r="E268" s="7"/>
    </row>
    <row r="269" spans="3:5" x14ac:dyDescent="0.2">
      <c r="C269" s="12"/>
      <c r="D269" s="10"/>
      <c r="E269" s="7"/>
    </row>
    <row r="270" spans="3:5" x14ac:dyDescent="0.2">
      <c r="C270" s="12"/>
      <c r="D270" s="10"/>
      <c r="E270" s="7"/>
    </row>
    <row r="271" spans="3:5" x14ac:dyDescent="0.2">
      <c r="C271" s="12"/>
      <c r="D271" s="10"/>
      <c r="E271" s="7"/>
    </row>
    <row r="272" spans="3:5" x14ac:dyDescent="0.2">
      <c r="C272" s="12"/>
      <c r="D272" s="10"/>
      <c r="E272" s="7"/>
    </row>
    <row r="273" spans="3:5" x14ac:dyDescent="0.2">
      <c r="C273" s="12"/>
      <c r="D273" s="10"/>
      <c r="E273" s="7"/>
    </row>
    <row r="274" spans="3:5" x14ac:dyDescent="0.2">
      <c r="C274" s="12"/>
      <c r="D274" s="10"/>
      <c r="E274" s="7"/>
    </row>
    <row r="275" spans="3:5" x14ac:dyDescent="0.2">
      <c r="C275" s="12"/>
      <c r="D275" s="10"/>
      <c r="E275" s="7"/>
    </row>
    <row r="276" spans="3:5" x14ac:dyDescent="0.2">
      <c r="C276" s="12"/>
      <c r="D276" s="10"/>
      <c r="E276" s="7"/>
    </row>
    <row r="277" spans="3:5" x14ac:dyDescent="0.2">
      <c r="C277" s="12"/>
      <c r="D277" s="10"/>
      <c r="E277" s="7"/>
    </row>
    <row r="278" spans="3:5" x14ac:dyDescent="0.2">
      <c r="C278" s="12"/>
      <c r="D278" s="10"/>
      <c r="E278" s="7"/>
    </row>
    <row r="279" spans="3:5" x14ac:dyDescent="0.2">
      <c r="C279" s="12"/>
      <c r="D279" s="10"/>
      <c r="E279" s="7"/>
    </row>
    <row r="280" spans="3:5" x14ac:dyDescent="0.2">
      <c r="C280" s="12"/>
      <c r="D280" s="10"/>
      <c r="E280" s="7"/>
    </row>
    <row r="281" spans="3:5" x14ac:dyDescent="0.2">
      <c r="C281" s="12"/>
      <c r="D281" s="10"/>
      <c r="E281" s="7"/>
    </row>
    <row r="282" spans="3:5" x14ac:dyDescent="0.2">
      <c r="C282" s="12"/>
      <c r="D282" s="10"/>
      <c r="E282" s="7"/>
    </row>
    <row r="283" spans="3:5" x14ac:dyDescent="0.2">
      <c r="C283" s="12"/>
      <c r="D283" s="10"/>
      <c r="E283" s="7"/>
    </row>
    <row r="284" spans="3:5" x14ac:dyDescent="0.2">
      <c r="C284" s="12"/>
      <c r="D284" s="10"/>
      <c r="E284" s="7"/>
    </row>
    <row r="285" spans="3:5" x14ac:dyDescent="0.2">
      <c r="C285" s="12"/>
      <c r="D285" s="10"/>
      <c r="E285" s="7"/>
    </row>
    <row r="286" spans="3:5" x14ac:dyDescent="0.2">
      <c r="C286" s="12"/>
      <c r="D286" s="10"/>
      <c r="E286" s="7"/>
    </row>
    <row r="287" spans="3:5" x14ac:dyDescent="0.2">
      <c r="C287" s="12"/>
      <c r="D287" s="10"/>
      <c r="E287" s="7"/>
    </row>
    <row r="288" spans="3:5" x14ac:dyDescent="0.2">
      <c r="C288" s="12"/>
      <c r="D288" s="10"/>
      <c r="E288" s="7"/>
    </row>
    <row r="289" spans="3:5" x14ac:dyDescent="0.2">
      <c r="C289" s="12"/>
      <c r="D289" s="10"/>
      <c r="E289" s="7"/>
    </row>
    <row r="290" spans="3:5" x14ac:dyDescent="0.2">
      <c r="C290" s="12"/>
      <c r="D290" s="10"/>
      <c r="E290" s="7"/>
    </row>
    <row r="291" spans="3:5" x14ac:dyDescent="0.2">
      <c r="C291" s="12"/>
      <c r="D291" s="10"/>
      <c r="E291" s="7"/>
    </row>
    <row r="292" spans="3:5" x14ac:dyDescent="0.2">
      <c r="C292" s="12"/>
      <c r="D292" s="10"/>
      <c r="E292" s="7"/>
    </row>
    <row r="293" spans="3:5" x14ac:dyDescent="0.2">
      <c r="C293" s="12"/>
      <c r="D293" s="10"/>
      <c r="E293" s="7"/>
    </row>
    <row r="294" spans="3:5" x14ac:dyDescent="0.2">
      <c r="C294" s="12"/>
      <c r="D294" s="10"/>
      <c r="E294" s="7"/>
    </row>
    <row r="295" spans="3:5" x14ac:dyDescent="0.2">
      <c r="C295" s="12"/>
      <c r="D295" s="10"/>
      <c r="E295" s="7"/>
    </row>
    <row r="296" spans="3:5" x14ac:dyDescent="0.2">
      <c r="C296" s="12"/>
      <c r="D296" s="10"/>
      <c r="E296" s="7"/>
    </row>
    <row r="297" spans="3:5" x14ac:dyDescent="0.2">
      <c r="C297" s="12"/>
      <c r="D297" s="10"/>
      <c r="E297" s="7"/>
    </row>
    <row r="298" spans="3:5" x14ac:dyDescent="0.2">
      <c r="C298" s="12"/>
      <c r="D298" s="10"/>
      <c r="E298" s="7"/>
    </row>
    <row r="299" spans="3:5" x14ac:dyDescent="0.2">
      <c r="C299" s="12"/>
      <c r="D299" s="10"/>
      <c r="E299" s="7"/>
    </row>
    <row r="300" spans="3:5" x14ac:dyDescent="0.2">
      <c r="C300" s="12"/>
      <c r="D300" s="10"/>
      <c r="E300" s="7"/>
    </row>
    <row r="301" spans="3:5" x14ac:dyDescent="0.2">
      <c r="C301" s="12"/>
      <c r="D301" s="10"/>
      <c r="E301" s="7"/>
    </row>
    <row r="302" spans="3:5" x14ac:dyDescent="0.2">
      <c r="C302" s="12"/>
      <c r="D302" s="10"/>
      <c r="E302" s="7"/>
    </row>
    <row r="303" spans="3:5" x14ac:dyDescent="0.2">
      <c r="C303" s="12"/>
      <c r="D303" s="10"/>
      <c r="E303" s="7"/>
    </row>
    <row r="304" spans="3:5" x14ac:dyDescent="0.2">
      <c r="C304" s="12"/>
      <c r="D304" s="10"/>
      <c r="E304" s="7"/>
    </row>
    <row r="305" spans="3:5" x14ac:dyDescent="0.2">
      <c r="C305" s="12"/>
      <c r="D305" s="10"/>
      <c r="E305" s="7"/>
    </row>
    <row r="306" spans="3:5" x14ac:dyDescent="0.2">
      <c r="C306" s="12"/>
      <c r="D306" s="10"/>
      <c r="E306" s="7"/>
    </row>
    <row r="307" spans="3:5" x14ac:dyDescent="0.2">
      <c r="C307" s="12"/>
      <c r="D307" s="10"/>
      <c r="E307" s="7"/>
    </row>
    <row r="308" spans="3:5" x14ac:dyDescent="0.2">
      <c r="C308" s="12"/>
      <c r="D308" s="10"/>
      <c r="E308" s="7"/>
    </row>
    <row r="309" spans="3:5" x14ac:dyDescent="0.2">
      <c r="C309" s="12"/>
      <c r="D309" s="10"/>
      <c r="E309" s="7"/>
    </row>
    <row r="310" spans="3:5" x14ac:dyDescent="0.2">
      <c r="C310" s="12"/>
      <c r="D310" s="10"/>
      <c r="E310" s="7"/>
    </row>
    <row r="311" spans="3:5" x14ac:dyDescent="0.2">
      <c r="C311" s="12"/>
      <c r="D311" s="10"/>
      <c r="E311" s="7"/>
    </row>
    <row r="312" spans="3:5" x14ac:dyDescent="0.2">
      <c r="C312" s="12"/>
      <c r="D312" s="10"/>
      <c r="E312" s="7"/>
    </row>
    <row r="313" spans="3:5" x14ac:dyDescent="0.2">
      <c r="C313" s="12"/>
      <c r="D313" s="10"/>
      <c r="E313" s="7"/>
    </row>
    <row r="314" spans="3:5" x14ac:dyDescent="0.2">
      <c r="C314" s="12"/>
      <c r="D314" s="10"/>
      <c r="E314" s="7"/>
    </row>
    <row r="315" spans="3:5" x14ac:dyDescent="0.2">
      <c r="C315" s="12"/>
      <c r="D315" s="10"/>
      <c r="E315" s="7"/>
    </row>
    <row r="316" spans="3:5" x14ac:dyDescent="0.2">
      <c r="C316" s="12"/>
      <c r="D316" s="10"/>
      <c r="E316" s="7"/>
    </row>
    <row r="317" spans="3:5" x14ac:dyDescent="0.2">
      <c r="C317" s="12"/>
      <c r="D317" s="10"/>
      <c r="E317" s="7"/>
    </row>
    <row r="318" spans="3:5" x14ac:dyDescent="0.2">
      <c r="C318" s="12"/>
      <c r="D318" s="10"/>
      <c r="E318" s="7"/>
    </row>
    <row r="319" spans="3:5" x14ac:dyDescent="0.2">
      <c r="C319" s="12"/>
      <c r="D319" s="10"/>
      <c r="E319" s="7"/>
    </row>
    <row r="320" spans="3:5" x14ac:dyDescent="0.2">
      <c r="C320" s="12"/>
      <c r="D320" s="10"/>
      <c r="E320" s="7"/>
    </row>
    <row r="321" spans="3:5" x14ac:dyDescent="0.2">
      <c r="C321" s="12"/>
      <c r="D321" s="10"/>
      <c r="E321" s="7"/>
    </row>
    <row r="322" spans="3:5" x14ac:dyDescent="0.2">
      <c r="C322" s="12"/>
      <c r="D322" s="10"/>
      <c r="E322" s="7"/>
    </row>
    <row r="323" spans="3:5" x14ac:dyDescent="0.2">
      <c r="C323" s="12"/>
      <c r="D323" s="10"/>
      <c r="E323" s="7"/>
    </row>
    <row r="324" spans="3:5" x14ac:dyDescent="0.2">
      <c r="C324" s="12"/>
      <c r="D324" s="10"/>
      <c r="E324" s="7"/>
    </row>
    <row r="325" spans="3:5" x14ac:dyDescent="0.2">
      <c r="C325" s="12"/>
      <c r="D325" s="10"/>
      <c r="E325" s="7"/>
    </row>
    <row r="326" spans="3:5" x14ac:dyDescent="0.2">
      <c r="C326" s="12"/>
      <c r="D326" s="10"/>
      <c r="E326" s="7"/>
    </row>
    <row r="327" spans="3:5" x14ac:dyDescent="0.2">
      <c r="C327" s="12"/>
      <c r="D327" s="10"/>
      <c r="E327" s="7"/>
    </row>
    <row r="328" spans="3:5" x14ac:dyDescent="0.2">
      <c r="C328" s="12"/>
      <c r="D328" s="10"/>
      <c r="E328" s="7"/>
    </row>
    <row r="329" spans="3:5" x14ac:dyDescent="0.2">
      <c r="C329" s="12"/>
      <c r="D329" s="10"/>
      <c r="E329" s="7"/>
    </row>
    <row r="330" spans="3:5" x14ac:dyDescent="0.2">
      <c r="C330" s="12"/>
      <c r="D330" s="10"/>
      <c r="E330" s="7"/>
    </row>
    <row r="331" spans="3:5" x14ac:dyDescent="0.2">
      <c r="C331" s="12"/>
      <c r="D331" s="10"/>
      <c r="E331" s="7"/>
    </row>
    <row r="332" spans="3:5" x14ac:dyDescent="0.2">
      <c r="C332" s="12"/>
      <c r="D332" s="10"/>
      <c r="E332" s="7"/>
    </row>
    <row r="333" spans="3:5" x14ac:dyDescent="0.2">
      <c r="C333" s="12"/>
      <c r="D333" s="10"/>
      <c r="E333" s="7"/>
    </row>
    <row r="334" spans="3:5" x14ac:dyDescent="0.2">
      <c r="C334" s="12"/>
      <c r="D334" s="10"/>
      <c r="E334" s="7"/>
    </row>
    <row r="335" spans="3:5" x14ac:dyDescent="0.2">
      <c r="C335" s="12"/>
      <c r="D335" s="10"/>
      <c r="E335" s="7"/>
    </row>
    <row r="336" spans="3:5" x14ac:dyDescent="0.2">
      <c r="C336" s="12"/>
      <c r="D336" s="10"/>
      <c r="E336" s="7"/>
    </row>
    <row r="337" spans="3:5" x14ac:dyDescent="0.2">
      <c r="C337" s="12"/>
      <c r="D337" s="10"/>
      <c r="E337" s="7"/>
    </row>
    <row r="338" spans="3:5" x14ac:dyDescent="0.2">
      <c r="C338" s="12"/>
      <c r="D338" s="10"/>
      <c r="E338" s="7"/>
    </row>
    <row r="339" spans="3:5" x14ac:dyDescent="0.2">
      <c r="C339" s="12"/>
      <c r="D339" s="10"/>
      <c r="E339" s="7"/>
    </row>
    <row r="340" spans="3:5" x14ac:dyDescent="0.2">
      <c r="C340" s="12"/>
      <c r="D340" s="10"/>
      <c r="E340" s="7"/>
    </row>
    <row r="341" spans="3:5" x14ac:dyDescent="0.2">
      <c r="C341" s="12"/>
      <c r="D341" s="10"/>
      <c r="E341" s="7"/>
    </row>
    <row r="342" spans="3:5" x14ac:dyDescent="0.2">
      <c r="C342" s="12"/>
      <c r="D342" s="10"/>
      <c r="E342" s="7"/>
    </row>
    <row r="343" spans="3:5" x14ac:dyDescent="0.2">
      <c r="C343" s="12"/>
      <c r="D343" s="10"/>
      <c r="E343" s="7"/>
    </row>
    <row r="344" spans="3:5" x14ac:dyDescent="0.2">
      <c r="C344" s="12"/>
      <c r="D344" s="10"/>
      <c r="E344" s="7"/>
    </row>
    <row r="345" spans="3:5" x14ac:dyDescent="0.2">
      <c r="C345" s="12"/>
      <c r="D345" s="10"/>
      <c r="E345" s="7"/>
    </row>
    <row r="346" spans="3:5" x14ac:dyDescent="0.2">
      <c r="C346" s="12"/>
      <c r="D346" s="10"/>
      <c r="E346" s="7"/>
    </row>
    <row r="347" spans="3:5" x14ac:dyDescent="0.2">
      <c r="C347" s="12"/>
      <c r="D347" s="10"/>
      <c r="E347" s="7"/>
    </row>
    <row r="348" spans="3:5" x14ac:dyDescent="0.2">
      <c r="C348" s="12"/>
      <c r="D348" s="10"/>
      <c r="E348" s="7"/>
    </row>
    <row r="349" spans="3:5" x14ac:dyDescent="0.2">
      <c r="C349" s="12"/>
      <c r="D349" s="10"/>
      <c r="E349" s="7"/>
    </row>
    <row r="350" spans="3:5" x14ac:dyDescent="0.2">
      <c r="C350" s="12"/>
      <c r="D350" s="10"/>
      <c r="E350" s="7"/>
    </row>
    <row r="351" spans="3:5" x14ac:dyDescent="0.2">
      <c r="C351" s="12"/>
      <c r="D351" s="10"/>
      <c r="E351" s="7"/>
    </row>
    <row r="352" spans="3:5" x14ac:dyDescent="0.2">
      <c r="C352" s="12"/>
      <c r="D352" s="10"/>
      <c r="E352" s="7"/>
    </row>
    <row r="353" spans="3:5" x14ac:dyDescent="0.2">
      <c r="C353" s="12"/>
      <c r="D353" s="10"/>
      <c r="E353" s="7"/>
    </row>
    <row r="354" spans="3:5" x14ac:dyDescent="0.2">
      <c r="C354" s="12"/>
      <c r="D354" s="10"/>
      <c r="E354" s="7"/>
    </row>
    <row r="355" spans="3:5" x14ac:dyDescent="0.2">
      <c r="C355" s="12"/>
      <c r="D355" s="10"/>
      <c r="E355" s="7"/>
    </row>
    <row r="356" spans="3:5" x14ac:dyDescent="0.2">
      <c r="C356" s="12"/>
      <c r="D356" s="10"/>
      <c r="E356" s="7"/>
    </row>
    <row r="357" spans="3:5" x14ac:dyDescent="0.2">
      <c r="C357" s="12"/>
      <c r="D357" s="10"/>
      <c r="E357" s="7"/>
    </row>
    <row r="358" spans="3:5" x14ac:dyDescent="0.2">
      <c r="C358" s="12"/>
      <c r="D358" s="10"/>
      <c r="E358" s="7"/>
    </row>
    <row r="359" spans="3:5" x14ac:dyDescent="0.2">
      <c r="C359" s="12"/>
      <c r="D359" s="10"/>
      <c r="E359" s="7"/>
    </row>
    <row r="360" spans="3:5" x14ac:dyDescent="0.2">
      <c r="C360" s="12"/>
      <c r="D360" s="10"/>
      <c r="E360" s="7"/>
    </row>
    <row r="361" spans="3:5" x14ac:dyDescent="0.2">
      <c r="C361" s="12"/>
      <c r="D361" s="10"/>
      <c r="E361" s="7"/>
    </row>
    <row r="362" spans="3:5" x14ac:dyDescent="0.2">
      <c r="C362" s="12"/>
      <c r="D362" s="10"/>
      <c r="E362" s="7"/>
    </row>
    <row r="363" spans="3:5" x14ac:dyDescent="0.2">
      <c r="C363" s="12"/>
      <c r="D363" s="10"/>
      <c r="E363" s="7"/>
    </row>
    <row r="364" spans="3:5" x14ac:dyDescent="0.2">
      <c r="C364" s="12"/>
      <c r="D364" s="10"/>
      <c r="E364" s="7"/>
    </row>
    <row r="365" spans="3:5" x14ac:dyDescent="0.2">
      <c r="C365" s="12"/>
      <c r="D365" s="10"/>
      <c r="E365" s="7"/>
    </row>
    <row r="366" spans="3:5" x14ac:dyDescent="0.2">
      <c r="C366" s="12"/>
      <c r="D366" s="10"/>
      <c r="E366" s="7"/>
    </row>
    <row r="367" spans="3:5" x14ac:dyDescent="0.2">
      <c r="C367" s="12"/>
      <c r="D367" s="10"/>
      <c r="E367" s="7"/>
    </row>
    <row r="368" spans="3:5" x14ac:dyDescent="0.2">
      <c r="C368" s="12"/>
      <c r="D368" s="10"/>
      <c r="E368" s="7"/>
    </row>
    <row r="369" spans="3:5" x14ac:dyDescent="0.2">
      <c r="C369" s="12"/>
      <c r="D369" s="10"/>
      <c r="E369" s="7"/>
    </row>
    <row r="370" spans="3:5" x14ac:dyDescent="0.2">
      <c r="C370" s="12"/>
      <c r="D370" s="10"/>
      <c r="E370" s="7"/>
    </row>
    <row r="371" spans="3:5" x14ac:dyDescent="0.2">
      <c r="C371" s="12"/>
      <c r="D371" s="10"/>
      <c r="E371" s="7"/>
    </row>
    <row r="372" spans="3:5" x14ac:dyDescent="0.2">
      <c r="C372" s="12"/>
      <c r="D372" s="10"/>
      <c r="E372" s="7"/>
    </row>
    <row r="373" spans="3:5" x14ac:dyDescent="0.2">
      <c r="C373" s="12"/>
      <c r="D373" s="10"/>
      <c r="E373" s="7"/>
    </row>
    <row r="374" spans="3:5" x14ac:dyDescent="0.2">
      <c r="C374" s="12"/>
      <c r="D374" s="10"/>
      <c r="E374" s="7"/>
    </row>
    <row r="375" spans="3:5" x14ac:dyDescent="0.2">
      <c r="C375" s="12"/>
      <c r="D375" s="10"/>
      <c r="E375" s="7"/>
    </row>
    <row r="376" spans="3:5" x14ac:dyDescent="0.2">
      <c r="C376" s="12"/>
      <c r="D376" s="10"/>
      <c r="E376" s="7"/>
    </row>
    <row r="377" spans="3:5" x14ac:dyDescent="0.2">
      <c r="C377" s="12"/>
      <c r="D377" s="10"/>
      <c r="E377" s="7"/>
    </row>
    <row r="378" spans="3:5" x14ac:dyDescent="0.2">
      <c r="C378" s="12"/>
      <c r="D378" s="10"/>
      <c r="E378" s="7"/>
    </row>
    <row r="379" spans="3:5" x14ac:dyDescent="0.2">
      <c r="C379" s="12"/>
      <c r="D379" s="10"/>
      <c r="E379" s="7"/>
    </row>
    <row r="380" spans="3:5" x14ac:dyDescent="0.2">
      <c r="C380" s="12"/>
      <c r="D380" s="10"/>
      <c r="E380" s="7"/>
    </row>
    <row r="381" spans="3:5" x14ac:dyDescent="0.2">
      <c r="C381" s="12"/>
      <c r="D381" s="10"/>
      <c r="E381" s="7"/>
    </row>
    <row r="382" spans="3:5" x14ac:dyDescent="0.2">
      <c r="C382" s="12"/>
      <c r="D382" s="10"/>
      <c r="E382" s="7"/>
    </row>
    <row r="383" spans="3:5" x14ac:dyDescent="0.2">
      <c r="C383" s="12"/>
      <c r="D383" s="10"/>
      <c r="E383" s="7"/>
    </row>
    <row r="384" spans="3:5" x14ac:dyDescent="0.2">
      <c r="C384" s="12"/>
      <c r="D384" s="10"/>
      <c r="E384" s="7"/>
    </row>
    <row r="385" spans="3:5" x14ac:dyDescent="0.2">
      <c r="C385" s="12"/>
      <c r="D385" s="10"/>
      <c r="E385" s="7"/>
    </row>
    <row r="386" spans="3:5" x14ac:dyDescent="0.2">
      <c r="C386" s="12"/>
      <c r="D386" s="10"/>
      <c r="E386" s="7"/>
    </row>
    <row r="387" spans="3:5" x14ac:dyDescent="0.2">
      <c r="C387" s="12"/>
      <c r="D387" s="10"/>
      <c r="E387" s="7"/>
    </row>
    <row r="388" spans="3:5" x14ac:dyDescent="0.2">
      <c r="C388" s="12"/>
      <c r="D388" s="10"/>
      <c r="E388" s="7"/>
    </row>
    <row r="389" spans="3:5" x14ac:dyDescent="0.2">
      <c r="C389" s="12"/>
      <c r="D389" s="10"/>
      <c r="E389" s="7"/>
    </row>
    <row r="390" spans="3:5" x14ac:dyDescent="0.2">
      <c r="C390" s="12"/>
      <c r="D390" s="10"/>
      <c r="E390" s="7"/>
    </row>
    <row r="391" spans="3:5" x14ac:dyDescent="0.2">
      <c r="C391" s="12"/>
      <c r="D391" s="10"/>
      <c r="E391" s="7"/>
    </row>
    <row r="392" spans="3:5" x14ac:dyDescent="0.2">
      <c r="C392" s="12"/>
      <c r="D392" s="10"/>
      <c r="E392" s="7"/>
    </row>
    <row r="393" spans="3:5" x14ac:dyDescent="0.2">
      <c r="C393" s="12"/>
      <c r="D393" s="10"/>
      <c r="E393" s="7"/>
    </row>
    <row r="394" spans="3:5" x14ac:dyDescent="0.2">
      <c r="C394" s="12"/>
      <c r="D394" s="10"/>
      <c r="E394" s="7"/>
    </row>
    <row r="395" spans="3:5" x14ac:dyDescent="0.2">
      <c r="C395" s="12"/>
      <c r="D395" s="10"/>
      <c r="E395" s="7"/>
    </row>
    <row r="396" spans="3:5" x14ac:dyDescent="0.2">
      <c r="C396" s="12"/>
      <c r="D396" s="10"/>
      <c r="E396" s="7"/>
    </row>
    <row r="397" spans="3:5" x14ac:dyDescent="0.2">
      <c r="C397" s="12"/>
      <c r="D397" s="10"/>
      <c r="E397" s="7"/>
    </row>
    <row r="398" spans="3:5" x14ac:dyDescent="0.2">
      <c r="C398" s="12"/>
      <c r="D398" s="10"/>
      <c r="E398" s="7"/>
    </row>
    <row r="399" spans="3:5" x14ac:dyDescent="0.2">
      <c r="C399" s="12"/>
      <c r="D399" s="10"/>
      <c r="E399" s="7"/>
    </row>
    <row r="400" spans="3:5" x14ac:dyDescent="0.2">
      <c r="C400" s="12"/>
      <c r="D400" s="10"/>
      <c r="E400" s="7"/>
    </row>
    <row r="401" spans="3:5" x14ac:dyDescent="0.2">
      <c r="C401" s="12"/>
      <c r="D401" s="10"/>
      <c r="E401" s="7"/>
    </row>
    <row r="402" spans="3:5" x14ac:dyDescent="0.2">
      <c r="C402" s="12"/>
      <c r="D402" s="10"/>
      <c r="E402" s="7"/>
    </row>
    <row r="403" spans="3:5" x14ac:dyDescent="0.2">
      <c r="C403" s="12"/>
      <c r="D403" s="10"/>
      <c r="E403" s="7"/>
    </row>
    <row r="404" spans="3:5" x14ac:dyDescent="0.2">
      <c r="C404" s="12"/>
      <c r="D404" s="10"/>
      <c r="E404" s="7"/>
    </row>
    <row r="405" spans="3:5" x14ac:dyDescent="0.2">
      <c r="C405" s="12"/>
      <c r="D405" s="10"/>
      <c r="E405" s="7"/>
    </row>
    <row r="406" spans="3:5" x14ac:dyDescent="0.2">
      <c r="C406" s="12"/>
      <c r="D406" s="10"/>
      <c r="E406" s="7"/>
    </row>
    <row r="407" spans="3:5" x14ac:dyDescent="0.2">
      <c r="C407" s="12"/>
      <c r="D407" s="10"/>
      <c r="E407" s="7"/>
    </row>
    <row r="408" spans="3:5" x14ac:dyDescent="0.2">
      <c r="C408" s="12"/>
      <c r="D408" s="10"/>
      <c r="E408" s="7"/>
    </row>
    <row r="409" spans="3:5" x14ac:dyDescent="0.2">
      <c r="C409" s="12"/>
      <c r="D409" s="10"/>
      <c r="E409" s="7"/>
    </row>
    <row r="410" spans="3:5" x14ac:dyDescent="0.2">
      <c r="C410" s="12"/>
      <c r="D410" s="10"/>
      <c r="E410" s="7"/>
    </row>
    <row r="411" spans="3:5" x14ac:dyDescent="0.2">
      <c r="C411" s="12"/>
      <c r="D411" s="10"/>
      <c r="E411" s="7"/>
    </row>
    <row r="412" spans="3:5" x14ac:dyDescent="0.2">
      <c r="C412" s="12"/>
      <c r="D412" s="10"/>
      <c r="E412" s="7"/>
    </row>
    <row r="413" spans="3:5" x14ac:dyDescent="0.2">
      <c r="C413" s="12"/>
      <c r="D413" s="10"/>
      <c r="E413" s="7"/>
    </row>
    <row r="414" spans="3:5" x14ac:dyDescent="0.2">
      <c r="C414" s="12"/>
      <c r="D414" s="10"/>
      <c r="E414" s="7"/>
    </row>
    <row r="415" spans="3:5" x14ac:dyDescent="0.2">
      <c r="C415" s="12"/>
      <c r="D415" s="10"/>
      <c r="E415" s="7"/>
    </row>
    <row r="416" spans="3:5" x14ac:dyDescent="0.2">
      <c r="C416" s="12"/>
      <c r="D416" s="10"/>
      <c r="E416" s="7"/>
    </row>
    <row r="417" spans="3:5" x14ac:dyDescent="0.2">
      <c r="C417" s="12"/>
      <c r="D417" s="10"/>
      <c r="E417" s="7"/>
    </row>
    <row r="418" spans="3:5" x14ac:dyDescent="0.2">
      <c r="C418" s="12"/>
      <c r="D418" s="10"/>
      <c r="E418" s="7"/>
    </row>
    <row r="419" spans="3:5" x14ac:dyDescent="0.2">
      <c r="C419" s="12"/>
      <c r="D419" s="10"/>
      <c r="E419" s="7"/>
    </row>
    <row r="420" spans="3:5" x14ac:dyDescent="0.2">
      <c r="C420" s="12"/>
      <c r="D420" s="10"/>
      <c r="E420" s="7"/>
    </row>
    <row r="421" spans="3:5" x14ac:dyDescent="0.2">
      <c r="C421" s="12"/>
      <c r="D421" s="10"/>
      <c r="E421" s="7"/>
    </row>
    <row r="422" spans="3:5" x14ac:dyDescent="0.2">
      <c r="C422" s="12"/>
      <c r="D422" s="10"/>
      <c r="E422" s="7"/>
    </row>
    <row r="423" spans="3:5" x14ac:dyDescent="0.2">
      <c r="C423" s="12"/>
      <c r="D423" s="10"/>
      <c r="E423" s="7"/>
    </row>
    <row r="424" spans="3:5" x14ac:dyDescent="0.2">
      <c r="C424" s="12"/>
      <c r="D424" s="10"/>
      <c r="E424" s="7"/>
    </row>
    <row r="425" spans="3:5" x14ac:dyDescent="0.2">
      <c r="C425" s="12"/>
      <c r="D425" s="10"/>
      <c r="E425" s="7"/>
    </row>
    <row r="426" spans="3:5" x14ac:dyDescent="0.2">
      <c r="C426" s="12"/>
      <c r="D426" s="10"/>
      <c r="E426" s="7"/>
    </row>
    <row r="427" spans="3:5" x14ac:dyDescent="0.2">
      <c r="C427" s="12"/>
      <c r="D427" s="10"/>
      <c r="E427" s="7"/>
    </row>
    <row r="428" spans="3:5" x14ac:dyDescent="0.2">
      <c r="C428" s="12"/>
      <c r="D428" s="10"/>
      <c r="E428" s="7"/>
    </row>
    <row r="429" spans="3:5" x14ac:dyDescent="0.2">
      <c r="C429" s="12"/>
      <c r="D429" s="10"/>
      <c r="E429" s="7"/>
    </row>
    <row r="430" spans="3:5" x14ac:dyDescent="0.2">
      <c r="C430" s="12"/>
      <c r="D430" s="10"/>
      <c r="E430" s="7"/>
    </row>
    <row r="431" spans="3:5" x14ac:dyDescent="0.2">
      <c r="C431" s="12"/>
      <c r="D431" s="10"/>
      <c r="E431" s="7"/>
    </row>
    <row r="432" spans="3:5" x14ac:dyDescent="0.2">
      <c r="C432" s="12"/>
      <c r="D432" s="10"/>
      <c r="E432" s="7"/>
    </row>
    <row r="433" spans="3:5" x14ac:dyDescent="0.2">
      <c r="C433" s="12"/>
      <c r="D433" s="10"/>
      <c r="E433" s="7"/>
    </row>
    <row r="434" spans="3:5" x14ac:dyDescent="0.2">
      <c r="C434" s="12"/>
      <c r="D434" s="10"/>
      <c r="E434" s="7"/>
    </row>
    <row r="435" spans="3:5" x14ac:dyDescent="0.2">
      <c r="C435" s="12"/>
      <c r="D435" s="10"/>
      <c r="E435" s="7"/>
    </row>
    <row r="436" spans="3:5" x14ac:dyDescent="0.2">
      <c r="C436" s="12"/>
      <c r="D436" s="10"/>
      <c r="E436" s="7"/>
    </row>
    <row r="437" spans="3:5" x14ac:dyDescent="0.2">
      <c r="C437" s="12"/>
      <c r="D437" s="10"/>
      <c r="E437" s="7"/>
    </row>
    <row r="438" spans="3:5" x14ac:dyDescent="0.2">
      <c r="C438" s="12"/>
      <c r="D438" s="10"/>
      <c r="E438" s="7"/>
    </row>
    <row r="439" spans="3:5" x14ac:dyDescent="0.2">
      <c r="C439" s="12"/>
      <c r="D439" s="10"/>
      <c r="E439" s="7"/>
    </row>
    <row r="440" spans="3:5" x14ac:dyDescent="0.2">
      <c r="C440" s="12"/>
      <c r="D440" s="10"/>
      <c r="E440" s="7"/>
    </row>
    <row r="441" spans="3:5" x14ac:dyDescent="0.2">
      <c r="C441" s="12"/>
      <c r="D441" s="10"/>
      <c r="E441" s="7"/>
    </row>
    <row r="442" spans="3:5" x14ac:dyDescent="0.2">
      <c r="C442" s="12"/>
      <c r="D442" s="10"/>
      <c r="E442" s="7"/>
    </row>
    <row r="443" spans="3:5" x14ac:dyDescent="0.2">
      <c r="C443" s="12"/>
      <c r="D443" s="10"/>
      <c r="E443" s="7"/>
    </row>
    <row r="444" spans="3:5" x14ac:dyDescent="0.2">
      <c r="C444" s="12"/>
      <c r="D444" s="10"/>
      <c r="E444" s="7"/>
    </row>
    <row r="445" spans="3:5" x14ac:dyDescent="0.2">
      <c r="C445" s="12"/>
      <c r="D445" s="10"/>
      <c r="E445" s="7"/>
    </row>
    <row r="446" spans="3:5" x14ac:dyDescent="0.2">
      <c r="C446" s="12"/>
      <c r="D446" s="10"/>
      <c r="E446" s="7"/>
    </row>
    <row r="447" spans="3:5" x14ac:dyDescent="0.2">
      <c r="C447" s="12"/>
      <c r="D447" s="10"/>
      <c r="E447" s="7"/>
    </row>
    <row r="448" spans="3:5" x14ac:dyDescent="0.2">
      <c r="C448" s="12"/>
      <c r="D448" s="10"/>
      <c r="E448" s="7"/>
    </row>
    <row r="449" spans="3:5" x14ac:dyDescent="0.2">
      <c r="C449" s="12"/>
      <c r="D449" s="10"/>
      <c r="E449" s="7"/>
    </row>
    <row r="450" spans="3:5" x14ac:dyDescent="0.2">
      <c r="C450" s="12"/>
      <c r="D450" s="10"/>
      <c r="E450" s="7"/>
    </row>
    <row r="451" spans="3:5" x14ac:dyDescent="0.2">
      <c r="C451" s="12"/>
      <c r="D451" s="10"/>
      <c r="E451" s="7"/>
    </row>
    <row r="452" spans="3:5" x14ac:dyDescent="0.2">
      <c r="C452" s="12"/>
      <c r="D452" s="10"/>
      <c r="E452" s="7"/>
    </row>
    <row r="453" spans="3:5" x14ac:dyDescent="0.2">
      <c r="C453" s="12"/>
      <c r="D453" s="10"/>
      <c r="E453" s="7"/>
    </row>
    <row r="454" spans="3:5" x14ac:dyDescent="0.2">
      <c r="C454" s="12"/>
      <c r="D454" s="10"/>
      <c r="E454" s="7"/>
    </row>
    <row r="455" spans="3:5" x14ac:dyDescent="0.2">
      <c r="C455" s="12"/>
      <c r="D455" s="10"/>
      <c r="E455" s="7"/>
    </row>
    <row r="456" spans="3:5" x14ac:dyDescent="0.2">
      <c r="C456" s="12"/>
      <c r="D456" s="10"/>
      <c r="E456" s="7"/>
    </row>
    <row r="457" spans="3:5" x14ac:dyDescent="0.2">
      <c r="C457" s="12"/>
      <c r="D457" s="10"/>
      <c r="E457" s="7"/>
    </row>
    <row r="458" spans="3:5" x14ac:dyDescent="0.2">
      <c r="C458" s="12"/>
      <c r="D458" s="10"/>
      <c r="E458" s="7"/>
    </row>
    <row r="459" spans="3:5" x14ac:dyDescent="0.2">
      <c r="C459" s="12"/>
      <c r="D459" s="10"/>
      <c r="E459" s="7"/>
    </row>
    <row r="460" spans="3:5" x14ac:dyDescent="0.2">
      <c r="C460" s="12"/>
      <c r="D460" s="10"/>
      <c r="E460" s="7"/>
    </row>
    <row r="461" spans="3:5" x14ac:dyDescent="0.2">
      <c r="C461" s="12"/>
      <c r="D461" s="10"/>
      <c r="E461" s="7"/>
    </row>
    <row r="462" spans="3:5" x14ac:dyDescent="0.2">
      <c r="C462" s="12"/>
      <c r="D462" s="10"/>
      <c r="E462" s="7"/>
    </row>
    <row r="463" spans="3:5" x14ac:dyDescent="0.2">
      <c r="C463" s="12"/>
      <c r="D463" s="10"/>
      <c r="E463" s="7"/>
    </row>
    <row r="464" spans="3:5" x14ac:dyDescent="0.2">
      <c r="C464" s="12"/>
      <c r="D464" s="10"/>
      <c r="E464" s="7"/>
    </row>
    <row r="465" spans="3:5" x14ac:dyDescent="0.2">
      <c r="C465" s="12"/>
      <c r="D465" s="10"/>
      <c r="E465" s="7"/>
    </row>
    <row r="466" spans="3:5" x14ac:dyDescent="0.2">
      <c r="C466" s="12"/>
      <c r="D466" s="10"/>
      <c r="E466" s="7"/>
    </row>
    <row r="467" spans="3:5" x14ac:dyDescent="0.2">
      <c r="C467" s="12"/>
      <c r="D467" s="10"/>
      <c r="E467" s="7"/>
    </row>
    <row r="468" spans="3:5" x14ac:dyDescent="0.2">
      <c r="C468" s="12"/>
      <c r="D468" s="10"/>
      <c r="E468" s="7"/>
    </row>
    <row r="469" spans="3:5" x14ac:dyDescent="0.2">
      <c r="C469" s="12"/>
      <c r="D469" s="10"/>
      <c r="E469" s="7"/>
    </row>
    <row r="470" spans="3:5" x14ac:dyDescent="0.2">
      <c r="C470" s="12"/>
      <c r="D470" s="10"/>
      <c r="E470" s="7"/>
    </row>
    <row r="471" spans="3:5" x14ac:dyDescent="0.2">
      <c r="C471" s="12"/>
      <c r="D471" s="10"/>
      <c r="E471" s="7"/>
    </row>
    <row r="472" spans="3:5" x14ac:dyDescent="0.2">
      <c r="C472" s="12"/>
      <c r="D472" s="10"/>
      <c r="E472" s="7"/>
    </row>
    <row r="473" spans="3:5" x14ac:dyDescent="0.2">
      <c r="C473" s="12"/>
      <c r="D473" s="10"/>
      <c r="E473" s="7"/>
    </row>
    <row r="474" spans="3:5" x14ac:dyDescent="0.2">
      <c r="C474" s="12"/>
      <c r="D474" s="10"/>
      <c r="E474" s="7"/>
    </row>
    <row r="475" spans="3:5" x14ac:dyDescent="0.2">
      <c r="C475" s="12"/>
      <c r="D475" s="10"/>
      <c r="E475" s="7"/>
    </row>
    <row r="476" spans="3:5" x14ac:dyDescent="0.2">
      <c r="C476" s="12"/>
      <c r="D476" s="10"/>
      <c r="E476" s="7"/>
    </row>
    <row r="477" spans="3:5" x14ac:dyDescent="0.2">
      <c r="C477" s="12"/>
      <c r="D477" s="10"/>
      <c r="E477" s="7"/>
    </row>
    <row r="478" spans="3:5" x14ac:dyDescent="0.2">
      <c r="C478" s="12"/>
      <c r="D478" s="10"/>
      <c r="E478" s="7"/>
    </row>
    <row r="479" spans="3:5" x14ac:dyDescent="0.2">
      <c r="C479" s="12"/>
      <c r="D479" s="10"/>
      <c r="E479" s="7"/>
    </row>
    <row r="480" spans="3:5" x14ac:dyDescent="0.2">
      <c r="C480" s="12"/>
      <c r="D480" s="10"/>
      <c r="E480" s="7"/>
    </row>
    <row r="481" spans="3:5" x14ac:dyDescent="0.2">
      <c r="C481" s="12"/>
      <c r="D481" s="10"/>
      <c r="E481" s="7"/>
    </row>
    <row r="482" spans="3:5" x14ac:dyDescent="0.2">
      <c r="C482" s="12"/>
      <c r="D482" s="10"/>
      <c r="E482" s="7"/>
    </row>
    <row r="483" spans="3:5" x14ac:dyDescent="0.2">
      <c r="C483" s="12"/>
      <c r="D483" s="10"/>
      <c r="E483" s="7"/>
    </row>
    <row r="484" spans="3:5" x14ac:dyDescent="0.2">
      <c r="C484" s="12"/>
      <c r="D484" s="10"/>
      <c r="E484" s="7"/>
    </row>
    <row r="485" spans="3:5" x14ac:dyDescent="0.2">
      <c r="C485" s="12"/>
      <c r="D485" s="10"/>
      <c r="E485" s="7"/>
    </row>
    <row r="486" spans="3:5" x14ac:dyDescent="0.2">
      <c r="C486" s="12"/>
      <c r="D486" s="10"/>
      <c r="E486" s="7"/>
    </row>
    <row r="487" spans="3:5" x14ac:dyDescent="0.2">
      <c r="C487" s="12"/>
      <c r="D487" s="10"/>
      <c r="E487" s="7"/>
    </row>
    <row r="488" spans="3:5" x14ac:dyDescent="0.2">
      <c r="C488" s="12"/>
      <c r="D488" s="10"/>
      <c r="E488" s="7"/>
    </row>
    <row r="489" spans="3:5" x14ac:dyDescent="0.2">
      <c r="C489" s="12"/>
      <c r="D489" s="10"/>
      <c r="E489" s="7"/>
    </row>
    <row r="490" spans="3:5" x14ac:dyDescent="0.2">
      <c r="C490" s="12"/>
      <c r="D490" s="10"/>
      <c r="E490" s="7"/>
    </row>
    <row r="491" spans="3:5" x14ac:dyDescent="0.2">
      <c r="C491" s="12"/>
      <c r="D491" s="10"/>
      <c r="E491" s="7"/>
    </row>
    <row r="492" spans="3:5" x14ac:dyDescent="0.2">
      <c r="C492" s="12"/>
      <c r="D492" s="10"/>
      <c r="E492" s="7"/>
    </row>
    <row r="493" spans="3:5" x14ac:dyDescent="0.2">
      <c r="C493" s="12"/>
      <c r="D493" s="10"/>
      <c r="E493" s="7"/>
    </row>
    <row r="494" spans="3:5" x14ac:dyDescent="0.2">
      <c r="C494" s="12"/>
      <c r="D494" s="10"/>
      <c r="E494" s="7"/>
    </row>
    <row r="495" spans="3:5" x14ac:dyDescent="0.2">
      <c r="C495" s="12"/>
      <c r="D495" s="10"/>
      <c r="E495" s="7"/>
    </row>
    <row r="496" spans="3:5" x14ac:dyDescent="0.2">
      <c r="C496" s="12"/>
      <c r="D496" s="10"/>
      <c r="E496" s="7"/>
    </row>
    <row r="497" spans="3:5" x14ac:dyDescent="0.2">
      <c r="C497" s="12"/>
      <c r="D497" s="10"/>
      <c r="E497" s="7"/>
    </row>
    <row r="498" spans="3:5" x14ac:dyDescent="0.2">
      <c r="C498" s="12"/>
      <c r="D498" s="10"/>
      <c r="E498" s="7"/>
    </row>
    <row r="499" spans="3:5" x14ac:dyDescent="0.2">
      <c r="C499" s="12"/>
      <c r="D499" s="10"/>
      <c r="E499" s="7"/>
    </row>
    <row r="500" spans="3:5" x14ac:dyDescent="0.2">
      <c r="C500" s="12"/>
      <c r="D500" s="10"/>
      <c r="E500" s="7"/>
    </row>
    <row r="501" spans="3:5" x14ac:dyDescent="0.2">
      <c r="C501" s="12"/>
      <c r="D501" s="10"/>
      <c r="E501" s="7"/>
    </row>
    <row r="502" spans="3:5" x14ac:dyDescent="0.2">
      <c r="C502" s="12"/>
      <c r="D502" s="10"/>
      <c r="E502" s="7"/>
    </row>
    <row r="503" spans="3:5" x14ac:dyDescent="0.2">
      <c r="C503" s="12"/>
      <c r="D503" s="10"/>
      <c r="E503" s="7"/>
    </row>
    <row r="504" spans="3:5" x14ac:dyDescent="0.2">
      <c r="C504" s="12"/>
      <c r="D504" s="10"/>
      <c r="E504" s="7"/>
    </row>
    <row r="505" spans="3:5" x14ac:dyDescent="0.2">
      <c r="C505" s="12"/>
      <c r="D505" s="10"/>
      <c r="E505" s="7"/>
    </row>
    <row r="506" spans="3:5" x14ac:dyDescent="0.2">
      <c r="C506" s="12"/>
      <c r="D506" s="10"/>
      <c r="E506" s="7"/>
    </row>
    <row r="507" spans="3:5" x14ac:dyDescent="0.2">
      <c r="C507" s="12"/>
      <c r="D507" s="10"/>
      <c r="E507" s="7"/>
    </row>
    <row r="508" spans="3:5" x14ac:dyDescent="0.2">
      <c r="C508" s="12"/>
      <c r="D508" s="10"/>
      <c r="E508" s="7"/>
    </row>
    <row r="509" spans="3:5" x14ac:dyDescent="0.2">
      <c r="C509" s="12"/>
      <c r="D509" s="10"/>
      <c r="E509" s="7"/>
    </row>
    <row r="510" spans="3:5" x14ac:dyDescent="0.2">
      <c r="C510" s="12"/>
      <c r="D510" s="10"/>
      <c r="E510" s="7"/>
    </row>
    <row r="511" spans="3:5" x14ac:dyDescent="0.2">
      <c r="C511" s="12"/>
      <c r="D511" s="10"/>
      <c r="E511" s="7"/>
    </row>
    <row r="512" spans="3:5" x14ac:dyDescent="0.2">
      <c r="C512" s="12"/>
      <c r="D512" s="10"/>
      <c r="E512" s="7"/>
    </row>
    <row r="513" spans="3:5" x14ac:dyDescent="0.2">
      <c r="C513" s="12"/>
      <c r="D513" s="10"/>
      <c r="E513" s="7"/>
    </row>
    <row r="514" spans="3:5" x14ac:dyDescent="0.2">
      <c r="C514" s="12"/>
      <c r="D514" s="10"/>
      <c r="E514" s="7"/>
    </row>
    <row r="515" spans="3:5" x14ac:dyDescent="0.2">
      <c r="C515" s="12"/>
      <c r="D515" s="10"/>
      <c r="E515" s="7"/>
    </row>
    <row r="516" spans="3:5" x14ac:dyDescent="0.2">
      <c r="C516" s="12"/>
      <c r="D516" s="10"/>
      <c r="E516" s="7"/>
    </row>
    <row r="517" spans="3:5" x14ac:dyDescent="0.2">
      <c r="C517" s="12"/>
      <c r="D517" s="10"/>
      <c r="E517" s="7"/>
    </row>
    <row r="518" spans="3:5" x14ac:dyDescent="0.2">
      <c r="C518" s="12"/>
      <c r="D518" s="10"/>
      <c r="E518" s="7"/>
    </row>
    <row r="519" spans="3:5" x14ac:dyDescent="0.2">
      <c r="C519" s="12"/>
      <c r="D519" s="10"/>
      <c r="E519" s="7"/>
    </row>
    <row r="520" spans="3:5" x14ac:dyDescent="0.2">
      <c r="C520" s="12"/>
      <c r="D520" s="10"/>
      <c r="E520" s="7"/>
    </row>
    <row r="521" spans="3:5" x14ac:dyDescent="0.2">
      <c r="C521" s="12"/>
      <c r="D521" s="10"/>
      <c r="E521" s="7"/>
    </row>
    <row r="522" spans="3:5" x14ac:dyDescent="0.2">
      <c r="C522" s="12"/>
      <c r="D522" s="10"/>
      <c r="E522" s="7"/>
    </row>
    <row r="523" spans="3:5" x14ac:dyDescent="0.2">
      <c r="C523" s="12"/>
      <c r="D523" s="10"/>
      <c r="E523" s="7"/>
    </row>
    <row r="524" spans="3:5" x14ac:dyDescent="0.2">
      <c r="C524" s="12"/>
      <c r="D524" s="10"/>
      <c r="E524" s="7"/>
    </row>
    <row r="525" spans="3:5" x14ac:dyDescent="0.2">
      <c r="C525" s="12"/>
      <c r="D525" s="10"/>
      <c r="E525" s="7"/>
    </row>
    <row r="526" spans="3:5" x14ac:dyDescent="0.2">
      <c r="C526" s="12"/>
      <c r="D526" s="10"/>
      <c r="E526" s="7"/>
    </row>
    <row r="527" spans="3:5" x14ac:dyDescent="0.2">
      <c r="C527" s="12"/>
      <c r="D527" s="10"/>
      <c r="E527" s="7"/>
    </row>
    <row r="528" spans="3:5" x14ac:dyDescent="0.2">
      <c r="C528" s="12"/>
      <c r="D528" s="10"/>
      <c r="E528" s="7"/>
    </row>
    <row r="529" spans="3:5" x14ac:dyDescent="0.2">
      <c r="C529" s="12"/>
      <c r="D529" s="10"/>
      <c r="E529" s="7"/>
    </row>
    <row r="530" spans="3:5" x14ac:dyDescent="0.2">
      <c r="C530" s="12"/>
      <c r="D530" s="10"/>
      <c r="E530" s="7"/>
    </row>
    <row r="531" spans="3:5" x14ac:dyDescent="0.2">
      <c r="C531" s="12"/>
      <c r="D531" s="10"/>
      <c r="E531" s="7"/>
    </row>
    <row r="532" spans="3:5" x14ac:dyDescent="0.2">
      <c r="C532" s="12"/>
      <c r="D532" s="10"/>
      <c r="E532" s="7"/>
    </row>
    <row r="533" spans="3:5" x14ac:dyDescent="0.2">
      <c r="C533" s="12"/>
      <c r="D533" s="10"/>
      <c r="E533" s="7"/>
    </row>
    <row r="534" spans="3:5" x14ac:dyDescent="0.2">
      <c r="C534" s="12"/>
      <c r="D534" s="10"/>
      <c r="E534" s="7"/>
    </row>
    <row r="535" spans="3:5" x14ac:dyDescent="0.2">
      <c r="C535" s="12"/>
      <c r="D535" s="10"/>
      <c r="E535" s="7"/>
    </row>
    <row r="536" spans="3:5" x14ac:dyDescent="0.2">
      <c r="C536" s="12"/>
      <c r="D536" s="10"/>
      <c r="E536" s="7"/>
    </row>
    <row r="537" spans="3:5" x14ac:dyDescent="0.2">
      <c r="C537" s="12"/>
      <c r="D537" s="10"/>
      <c r="E537" s="7"/>
    </row>
    <row r="538" spans="3:5" x14ac:dyDescent="0.2">
      <c r="C538" s="12"/>
      <c r="D538" s="10"/>
      <c r="E538" s="7"/>
    </row>
    <row r="539" spans="3:5" x14ac:dyDescent="0.2">
      <c r="C539" s="12"/>
      <c r="D539" s="10"/>
      <c r="E539" s="7"/>
    </row>
    <row r="540" spans="3:5" x14ac:dyDescent="0.2">
      <c r="C540" s="12"/>
      <c r="D540" s="10"/>
      <c r="E540" s="7"/>
    </row>
    <row r="541" spans="3:5" x14ac:dyDescent="0.2">
      <c r="C541" s="12"/>
      <c r="D541" s="10"/>
      <c r="E541" s="7"/>
    </row>
    <row r="542" spans="3:5" x14ac:dyDescent="0.2">
      <c r="C542" s="12"/>
      <c r="D542" s="10"/>
      <c r="E542" s="7"/>
    </row>
    <row r="543" spans="3:5" x14ac:dyDescent="0.2">
      <c r="C543" s="12"/>
      <c r="D543" s="10"/>
      <c r="E543" s="7"/>
    </row>
    <row r="544" spans="3:5" x14ac:dyDescent="0.2">
      <c r="C544" s="12"/>
      <c r="D544" s="10"/>
      <c r="E544" s="7"/>
    </row>
    <row r="545" spans="3:5" x14ac:dyDescent="0.2">
      <c r="C545" s="12"/>
      <c r="D545" s="10"/>
      <c r="E545" s="7"/>
    </row>
    <row r="546" spans="3:5" x14ac:dyDescent="0.2">
      <c r="C546" s="12"/>
      <c r="D546" s="10"/>
      <c r="E546" s="7"/>
    </row>
    <row r="547" spans="3:5" x14ac:dyDescent="0.2">
      <c r="C547" s="12"/>
      <c r="D547" s="10"/>
      <c r="E547" s="7"/>
    </row>
    <row r="548" spans="3:5" x14ac:dyDescent="0.2">
      <c r="C548" s="12"/>
      <c r="D548" s="10"/>
      <c r="E548" s="7"/>
    </row>
    <row r="549" spans="3:5" x14ac:dyDescent="0.2">
      <c r="C549" s="12"/>
      <c r="D549" s="10"/>
      <c r="E549" s="7"/>
    </row>
    <row r="550" spans="3:5" x14ac:dyDescent="0.2">
      <c r="C550" s="12"/>
      <c r="D550" s="10"/>
      <c r="E550" s="7"/>
    </row>
    <row r="551" spans="3:5" x14ac:dyDescent="0.2">
      <c r="C551" s="12"/>
      <c r="D551" s="10"/>
      <c r="E551" s="7"/>
    </row>
    <row r="552" spans="3:5" x14ac:dyDescent="0.2">
      <c r="C552" s="12"/>
      <c r="D552" s="10"/>
      <c r="E552" s="7"/>
    </row>
    <row r="553" spans="3:5" x14ac:dyDescent="0.2">
      <c r="C553" s="12"/>
      <c r="D553" s="10"/>
      <c r="E553" s="7"/>
    </row>
    <row r="554" spans="3:5" x14ac:dyDescent="0.2">
      <c r="C554" s="12"/>
      <c r="D554" s="10"/>
      <c r="E554" s="7"/>
    </row>
    <row r="555" spans="3:5" x14ac:dyDescent="0.2">
      <c r="C555" s="12"/>
      <c r="D555" s="10"/>
      <c r="E555" s="7"/>
    </row>
    <row r="556" spans="3:5" x14ac:dyDescent="0.2">
      <c r="C556" s="12"/>
      <c r="D556" s="10"/>
      <c r="E556" s="7"/>
    </row>
    <row r="557" spans="3:5" x14ac:dyDescent="0.2">
      <c r="C557" s="12"/>
      <c r="D557" s="10"/>
      <c r="E557" s="7"/>
    </row>
    <row r="558" spans="3:5" x14ac:dyDescent="0.2">
      <c r="C558" s="12"/>
      <c r="D558" s="10"/>
      <c r="E558" s="7"/>
    </row>
    <row r="559" spans="3:5" x14ac:dyDescent="0.2">
      <c r="C559" s="12"/>
      <c r="D559" s="10"/>
      <c r="E559" s="7"/>
    </row>
    <row r="560" spans="3:5" x14ac:dyDescent="0.2">
      <c r="C560" s="12"/>
      <c r="D560" s="10"/>
      <c r="E560" s="7"/>
    </row>
    <row r="561" spans="3:5" x14ac:dyDescent="0.2">
      <c r="C561" s="12"/>
      <c r="D561" s="10"/>
      <c r="E561" s="7"/>
    </row>
    <row r="562" spans="3:5" x14ac:dyDescent="0.2">
      <c r="C562" s="12"/>
      <c r="D562" s="10"/>
      <c r="E562" s="7"/>
    </row>
    <row r="563" spans="3:5" x14ac:dyDescent="0.2">
      <c r="C563" s="12"/>
      <c r="D563" s="10"/>
      <c r="E563" s="7"/>
    </row>
    <row r="564" spans="3:5" x14ac:dyDescent="0.2">
      <c r="C564" s="12"/>
      <c r="D564" s="10"/>
      <c r="E564" s="7"/>
    </row>
    <row r="565" spans="3:5" x14ac:dyDescent="0.2">
      <c r="C565" s="12"/>
      <c r="D565" s="10"/>
      <c r="E565" s="7"/>
    </row>
    <row r="566" spans="3:5" x14ac:dyDescent="0.2">
      <c r="C566" s="12"/>
      <c r="D566" s="10"/>
      <c r="E566" s="7"/>
    </row>
    <row r="567" spans="3:5" x14ac:dyDescent="0.2">
      <c r="C567" s="12"/>
      <c r="D567" s="10"/>
      <c r="E567" s="7"/>
    </row>
    <row r="568" spans="3:5" x14ac:dyDescent="0.2">
      <c r="C568" s="12"/>
      <c r="D568" s="10"/>
      <c r="E568" s="7"/>
    </row>
    <row r="569" spans="3:5" x14ac:dyDescent="0.2">
      <c r="C569" s="12"/>
      <c r="D569" s="10"/>
      <c r="E569" s="7"/>
    </row>
    <row r="570" spans="3:5" x14ac:dyDescent="0.2">
      <c r="C570" s="12"/>
      <c r="D570" s="10"/>
      <c r="E570" s="7"/>
    </row>
    <row r="571" spans="3:5" x14ac:dyDescent="0.2">
      <c r="C571" s="12"/>
      <c r="D571" s="10"/>
      <c r="E571" s="7"/>
    </row>
    <row r="572" spans="3:5" x14ac:dyDescent="0.2">
      <c r="C572" s="12"/>
      <c r="D572" s="10"/>
      <c r="E572" s="7"/>
    </row>
    <row r="573" spans="3:5" x14ac:dyDescent="0.2">
      <c r="C573" s="12"/>
      <c r="D573" s="10"/>
      <c r="E573" s="7"/>
    </row>
    <row r="574" spans="3:5" x14ac:dyDescent="0.2">
      <c r="C574" s="12"/>
      <c r="D574" s="10"/>
      <c r="E574" s="7"/>
    </row>
    <row r="575" spans="3:5" x14ac:dyDescent="0.2">
      <c r="C575" s="12"/>
      <c r="D575" s="10"/>
      <c r="E575" s="7"/>
    </row>
    <row r="576" spans="3:5" x14ac:dyDescent="0.2">
      <c r="C576" s="12"/>
      <c r="D576" s="10"/>
      <c r="E576" s="7"/>
    </row>
    <row r="577" spans="3:5" x14ac:dyDescent="0.2">
      <c r="C577" s="12"/>
      <c r="D577" s="10"/>
      <c r="E577" s="7"/>
    </row>
    <row r="578" spans="3:5" x14ac:dyDescent="0.2">
      <c r="C578" s="12"/>
      <c r="D578" s="10"/>
      <c r="E578" s="7"/>
    </row>
    <row r="579" spans="3:5" x14ac:dyDescent="0.2">
      <c r="C579" s="12"/>
      <c r="D579" s="10"/>
      <c r="E579" s="7"/>
    </row>
    <row r="580" spans="3:5" x14ac:dyDescent="0.2">
      <c r="C580" s="12"/>
      <c r="D580" s="10"/>
      <c r="E580" s="7"/>
    </row>
    <row r="581" spans="3:5" x14ac:dyDescent="0.2">
      <c r="C581" s="12"/>
      <c r="D581" s="10"/>
      <c r="E581" s="7"/>
    </row>
    <row r="582" spans="3:5" x14ac:dyDescent="0.2">
      <c r="C582" s="12"/>
      <c r="D582" s="10"/>
      <c r="E582" s="7"/>
    </row>
    <row r="583" spans="3:5" x14ac:dyDescent="0.2">
      <c r="C583" s="12"/>
      <c r="D583" s="10"/>
      <c r="E583" s="7"/>
    </row>
    <row r="584" spans="3:5" x14ac:dyDescent="0.2">
      <c r="C584" s="12"/>
      <c r="D584" s="10"/>
      <c r="E584" s="7"/>
    </row>
    <row r="585" spans="3:5" x14ac:dyDescent="0.2">
      <c r="C585" s="12"/>
      <c r="D585" s="10"/>
      <c r="E585" s="7"/>
    </row>
    <row r="586" spans="3:5" x14ac:dyDescent="0.2">
      <c r="C586" s="12"/>
      <c r="D586" s="10"/>
      <c r="E586" s="7"/>
    </row>
    <row r="587" spans="3:5" x14ac:dyDescent="0.2">
      <c r="C587" s="12"/>
      <c r="D587" s="10"/>
      <c r="E587" s="7"/>
    </row>
    <row r="588" spans="3:5" x14ac:dyDescent="0.2">
      <c r="C588" s="12"/>
      <c r="D588" s="10"/>
      <c r="E588" s="7"/>
    </row>
    <row r="589" spans="3:5" x14ac:dyDescent="0.2">
      <c r="C589" s="12"/>
      <c r="D589" s="10"/>
      <c r="E589" s="7"/>
    </row>
    <row r="590" spans="3:5" x14ac:dyDescent="0.2">
      <c r="C590" s="12"/>
      <c r="D590" s="10"/>
      <c r="E590" s="7"/>
    </row>
    <row r="591" spans="3:5" x14ac:dyDescent="0.2">
      <c r="C591" s="12"/>
      <c r="D591" s="10"/>
      <c r="E591" s="7"/>
    </row>
    <row r="592" spans="3:5" x14ac:dyDescent="0.2">
      <c r="C592" s="12"/>
      <c r="D592" s="10"/>
      <c r="E592" s="7"/>
    </row>
    <row r="593" spans="3:5" x14ac:dyDescent="0.2">
      <c r="C593" s="12"/>
      <c r="D593" s="10"/>
      <c r="E593" s="7"/>
    </row>
    <row r="594" spans="3:5" x14ac:dyDescent="0.2">
      <c r="C594" s="12"/>
      <c r="D594" s="10"/>
      <c r="E594" s="7"/>
    </row>
    <row r="595" spans="3:5" x14ac:dyDescent="0.2">
      <c r="C595" s="12"/>
      <c r="D595" s="10"/>
      <c r="E595" s="7"/>
    </row>
    <row r="596" spans="3:5" x14ac:dyDescent="0.2">
      <c r="C596" s="12"/>
      <c r="D596" s="10"/>
      <c r="E596" s="7"/>
    </row>
    <row r="597" spans="3:5" x14ac:dyDescent="0.2">
      <c r="C597" s="12"/>
      <c r="D597" s="10"/>
      <c r="E597" s="7"/>
    </row>
    <row r="598" spans="3:5" x14ac:dyDescent="0.2">
      <c r="C598" s="12"/>
      <c r="D598" s="10"/>
    </row>
    <row r="599" spans="3:5" x14ac:dyDescent="0.2">
      <c r="C599" s="12"/>
      <c r="D599" s="10"/>
    </row>
    <row r="600" spans="3:5" x14ac:dyDescent="0.2">
      <c r="C600" s="12"/>
      <c r="D600" s="10"/>
    </row>
    <row r="601" spans="3:5" x14ac:dyDescent="0.2">
      <c r="C601" s="12"/>
      <c r="D601" s="10"/>
    </row>
    <row r="602" spans="3:5" x14ac:dyDescent="0.2">
      <c r="C602" s="12"/>
      <c r="D602" s="10"/>
    </row>
    <row r="603" spans="3:5" x14ac:dyDescent="0.2">
      <c r="C603" s="12"/>
      <c r="D603" s="10"/>
    </row>
    <row r="604" spans="3:5" x14ac:dyDescent="0.2">
      <c r="C604" s="12"/>
      <c r="D604" s="10"/>
    </row>
    <row r="605" spans="3:5" x14ac:dyDescent="0.2">
      <c r="C605" s="12"/>
      <c r="D605" s="10"/>
    </row>
    <row r="606" spans="3:5" x14ac:dyDescent="0.2">
      <c r="C606" s="12"/>
      <c r="D606" s="10"/>
    </row>
    <row r="607" spans="3:5" x14ac:dyDescent="0.2">
      <c r="C607" s="12"/>
      <c r="D607" s="10"/>
    </row>
    <row r="608" spans="3:5" x14ac:dyDescent="0.2">
      <c r="C608" s="12"/>
      <c r="D608" s="10"/>
    </row>
    <row r="609" spans="3:4" x14ac:dyDescent="0.2">
      <c r="C609" s="12"/>
      <c r="D609" s="10"/>
    </row>
    <row r="610" spans="3:4" x14ac:dyDescent="0.2">
      <c r="C610" s="12"/>
      <c r="D610" s="10"/>
    </row>
    <row r="611" spans="3:4" x14ac:dyDescent="0.2">
      <c r="C611" s="12"/>
      <c r="D611" s="10"/>
    </row>
    <row r="612" spans="3:4" x14ac:dyDescent="0.2">
      <c r="C612" s="12"/>
      <c r="D612" s="10"/>
    </row>
    <row r="613" spans="3:4" x14ac:dyDescent="0.2">
      <c r="C613" s="12"/>
      <c r="D613" s="10"/>
    </row>
    <row r="614" spans="3:4" x14ac:dyDescent="0.2">
      <c r="C614" s="12"/>
      <c r="D614" s="10"/>
    </row>
    <row r="615" spans="3:4" x14ac:dyDescent="0.2">
      <c r="C615" s="12"/>
      <c r="D615" s="10"/>
    </row>
    <row r="616" spans="3:4" x14ac:dyDescent="0.2">
      <c r="C616" s="12"/>
      <c r="D616" s="10"/>
    </row>
    <row r="617" spans="3:4" x14ac:dyDescent="0.2">
      <c r="C617" s="12"/>
      <c r="D617" s="10"/>
    </row>
    <row r="618" spans="3:4" x14ac:dyDescent="0.2">
      <c r="C618" s="12"/>
      <c r="D618" s="10"/>
    </row>
    <row r="619" spans="3:4" x14ac:dyDescent="0.2">
      <c r="C619" s="12"/>
      <c r="D619" s="10"/>
    </row>
    <row r="620" spans="3:4" x14ac:dyDescent="0.2">
      <c r="C620" s="12"/>
      <c r="D620" s="10"/>
    </row>
    <row r="621" spans="3:4" x14ac:dyDescent="0.2">
      <c r="C621" s="12"/>
      <c r="D621" s="10"/>
    </row>
    <row r="622" spans="3:4" x14ac:dyDescent="0.2">
      <c r="C622" s="12"/>
      <c r="D622" s="10"/>
    </row>
    <row r="623" spans="3:4" x14ac:dyDescent="0.2">
      <c r="C623" s="12"/>
      <c r="D623" s="10"/>
    </row>
    <row r="624" spans="3:4" x14ac:dyDescent="0.2">
      <c r="C624" s="12"/>
      <c r="D624" s="10"/>
    </row>
    <row r="625" spans="3:4" x14ac:dyDescent="0.2">
      <c r="C625" s="12"/>
      <c r="D625" s="10"/>
    </row>
    <row r="626" spans="3:4" x14ac:dyDescent="0.2">
      <c r="C626" s="12"/>
      <c r="D626" s="10"/>
    </row>
    <row r="627" spans="3:4" x14ac:dyDescent="0.2">
      <c r="C627" s="12"/>
      <c r="D627" s="10"/>
    </row>
    <row r="628" spans="3:4" x14ac:dyDescent="0.2">
      <c r="C628" s="12"/>
      <c r="D628" s="10"/>
    </row>
    <row r="629" spans="3:4" x14ac:dyDescent="0.2">
      <c r="C629" s="12"/>
      <c r="D629" s="10"/>
    </row>
    <row r="630" spans="3:4" x14ac:dyDescent="0.2">
      <c r="C630" s="12"/>
      <c r="D630" s="10"/>
    </row>
    <row r="631" spans="3:4" x14ac:dyDescent="0.2">
      <c r="C631" s="12"/>
      <c r="D631" s="10"/>
    </row>
    <row r="632" spans="3:4" x14ac:dyDescent="0.2">
      <c r="C632" s="12"/>
      <c r="D632" s="10"/>
    </row>
    <row r="633" spans="3:4" x14ac:dyDescent="0.2">
      <c r="C633" s="12"/>
      <c r="D633" s="10"/>
    </row>
    <row r="634" spans="3:4" x14ac:dyDescent="0.2">
      <c r="C634" s="12"/>
      <c r="D634" s="10"/>
    </row>
    <row r="635" spans="3:4" x14ac:dyDescent="0.2">
      <c r="C635" s="12"/>
      <c r="D635" s="10"/>
    </row>
    <row r="636" spans="3:4" x14ac:dyDescent="0.2">
      <c r="C636" s="12"/>
      <c r="D636" s="10"/>
    </row>
    <row r="637" spans="3:4" x14ac:dyDescent="0.2">
      <c r="C637" s="12"/>
      <c r="D637" s="10"/>
    </row>
    <row r="638" spans="3:4" x14ac:dyDescent="0.2">
      <c r="C638" s="12"/>
      <c r="D638" s="10"/>
    </row>
    <row r="639" spans="3:4" x14ac:dyDescent="0.2">
      <c r="C639" s="12"/>
      <c r="D639" s="10"/>
    </row>
    <row r="640" spans="3:4" x14ac:dyDescent="0.2">
      <c r="C640" s="12"/>
      <c r="D640" s="10"/>
    </row>
    <row r="641" spans="3:4" x14ac:dyDescent="0.2">
      <c r="C641" s="12"/>
      <c r="D641" s="10"/>
    </row>
    <row r="642" spans="3:4" x14ac:dyDescent="0.2">
      <c r="C642" s="12"/>
      <c r="D642" s="10"/>
    </row>
    <row r="643" spans="3:4" x14ac:dyDescent="0.2">
      <c r="C643" s="12"/>
      <c r="D643" s="10"/>
    </row>
    <row r="644" spans="3:4" x14ac:dyDescent="0.2">
      <c r="C644" s="12"/>
      <c r="D644" s="10"/>
    </row>
    <row r="645" spans="3:4" x14ac:dyDescent="0.2">
      <c r="C645" s="12"/>
      <c r="D645" s="10"/>
    </row>
    <row r="646" spans="3:4" x14ac:dyDescent="0.2">
      <c r="C646" s="12"/>
      <c r="D646" s="10"/>
    </row>
    <row r="647" spans="3:4" x14ac:dyDescent="0.2">
      <c r="C647" s="12"/>
      <c r="D647" s="10"/>
    </row>
    <row r="648" spans="3:4" x14ac:dyDescent="0.2">
      <c r="C648" s="12"/>
      <c r="D648" s="10"/>
    </row>
    <row r="649" spans="3:4" x14ac:dyDescent="0.2">
      <c r="C649" s="12"/>
      <c r="D649" s="10"/>
    </row>
    <row r="650" spans="3:4" x14ac:dyDescent="0.2">
      <c r="C650" s="12"/>
      <c r="D650" s="10"/>
    </row>
    <row r="651" spans="3:4" x14ac:dyDescent="0.2">
      <c r="C651" s="12"/>
      <c r="D651" s="10"/>
    </row>
    <row r="652" spans="3:4" x14ac:dyDescent="0.2">
      <c r="C652" s="12"/>
      <c r="D652" s="10"/>
    </row>
    <row r="653" spans="3:4" x14ac:dyDescent="0.2">
      <c r="C653" s="12"/>
      <c r="D653" s="10"/>
    </row>
    <row r="654" spans="3:4" x14ac:dyDescent="0.2">
      <c r="C654" s="12"/>
      <c r="D654" s="10"/>
    </row>
    <row r="655" spans="3:4" x14ac:dyDescent="0.2">
      <c r="C655" s="12"/>
      <c r="D655" s="10"/>
    </row>
    <row r="656" spans="3:4" x14ac:dyDescent="0.2">
      <c r="C656" s="12"/>
      <c r="D656" s="10"/>
    </row>
    <row r="657" spans="3:4" x14ac:dyDescent="0.2">
      <c r="C657" s="12"/>
      <c r="D657" s="10"/>
    </row>
    <row r="658" spans="3:4" x14ac:dyDescent="0.2">
      <c r="C658" s="12"/>
      <c r="D658" s="10"/>
    </row>
    <row r="659" spans="3:4" x14ac:dyDescent="0.2">
      <c r="C659" s="12"/>
      <c r="D659" s="10"/>
    </row>
    <row r="660" spans="3:4" x14ac:dyDescent="0.2">
      <c r="C660" s="12"/>
      <c r="D660" s="10"/>
    </row>
    <row r="661" spans="3:4" x14ac:dyDescent="0.2">
      <c r="C661" s="12"/>
      <c r="D661" s="10"/>
    </row>
    <row r="662" spans="3:4" x14ac:dyDescent="0.2">
      <c r="C662" s="12"/>
      <c r="D662" s="10"/>
    </row>
    <row r="663" spans="3:4" x14ac:dyDescent="0.2">
      <c r="C663" s="12"/>
      <c r="D663" s="10"/>
    </row>
    <row r="664" spans="3:4" x14ac:dyDescent="0.2">
      <c r="C664" s="12"/>
      <c r="D664" s="10"/>
    </row>
    <row r="665" spans="3:4" x14ac:dyDescent="0.2">
      <c r="C665" s="12"/>
      <c r="D665" s="10"/>
    </row>
    <row r="666" spans="3:4" x14ac:dyDescent="0.2">
      <c r="C666" s="12"/>
      <c r="D666" s="10"/>
    </row>
    <row r="667" spans="3:4" x14ac:dyDescent="0.2">
      <c r="C667" s="12"/>
      <c r="D667" s="10"/>
    </row>
    <row r="668" spans="3:4" x14ac:dyDescent="0.2">
      <c r="C668" s="12"/>
      <c r="D668" s="10"/>
    </row>
    <row r="669" spans="3:4" x14ac:dyDescent="0.2">
      <c r="C669" s="12"/>
      <c r="D669" s="10"/>
    </row>
    <row r="670" spans="3:4" x14ac:dyDescent="0.2">
      <c r="C670" s="12"/>
      <c r="D670" s="10"/>
    </row>
    <row r="671" spans="3:4" x14ac:dyDescent="0.2">
      <c r="C671" s="12"/>
      <c r="D671" s="10"/>
    </row>
    <row r="672" spans="3:4" x14ac:dyDescent="0.2">
      <c r="C672" s="12"/>
      <c r="D672" s="10"/>
    </row>
    <row r="673" spans="3:4" x14ac:dyDescent="0.2">
      <c r="C673" s="12"/>
      <c r="D673" s="10"/>
    </row>
    <row r="674" spans="3:4" x14ac:dyDescent="0.2">
      <c r="C674" s="12"/>
      <c r="D674" s="10"/>
    </row>
    <row r="675" spans="3:4" x14ac:dyDescent="0.2">
      <c r="C675" s="12"/>
      <c r="D675" s="10"/>
    </row>
    <row r="676" spans="3:4" x14ac:dyDescent="0.2">
      <c r="C676" s="12"/>
      <c r="D676" s="10"/>
    </row>
    <row r="677" spans="3:4" x14ac:dyDescent="0.2">
      <c r="C677" s="12"/>
      <c r="D677" s="10"/>
    </row>
    <row r="678" spans="3:4" x14ac:dyDescent="0.2">
      <c r="C678" s="12"/>
      <c r="D678" s="10"/>
    </row>
    <row r="679" spans="3:4" x14ac:dyDescent="0.2">
      <c r="C679" s="12"/>
      <c r="D679" s="10"/>
    </row>
    <row r="680" spans="3:4" x14ac:dyDescent="0.2">
      <c r="C680" s="12"/>
      <c r="D680" s="10"/>
    </row>
    <row r="681" spans="3:4" x14ac:dyDescent="0.2">
      <c r="C681" s="12"/>
      <c r="D681" s="10"/>
    </row>
    <row r="682" spans="3:4" x14ac:dyDescent="0.2">
      <c r="C682" s="12"/>
      <c r="D682" s="10"/>
    </row>
    <row r="683" spans="3:4" x14ac:dyDescent="0.2">
      <c r="C683" s="12"/>
      <c r="D683" s="10"/>
    </row>
    <row r="684" spans="3:4" x14ac:dyDescent="0.2">
      <c r="C684" s="12"/>
      <c r="D684" s="10"/>
    </row>
    <row r="685" spans="3:4" x14ac:dyDescent="0.2">
      <c r="C685" s="12"/>
      <c r="D685" s="10"/>
    </row>
    <row r="686" spans="3:4" x14ac:dyDescent="0.2">
      <c r="C686" s="12"/>
      <c r="D686" s="10"/>
    </row>
    <row r="687" spans="3:4" x14ac:dyDescent="0.2">
      <c r="C687" s="12"/>
      <c r="D687" s="10"/>
    </row>
    <row r="688" spans="3:4" x14ac:dyDescent="0.2">
      <c r="C688" s="12"/>
      <c r="D688" s="10"/>
    </row>
    <row r="689" spans="3:4" x14ac:dyDescent="0.2">
      <c r="C689" s="12"/>
      <c r="D689" s="10"/>
    </row>
    <row r="690" spans="3:4" x14ac:dyDescent="0.2">
      <c r="C690" s="12"/>
      <c r="D690" s="10"/>
    </row>
    <row r="691" spans="3:4" x14ac:dyDescent="0.2">
      <c r="C691" s="12"/>
      <c r="D691" s="10"/>
    </row>
    <row r="692" spans="3:4" x14ac:dyDescent="0.2">
      <c r="C692" s="12"/>
      <c r="D692" s="10"/>
    </row>
    <row r="693" spans="3:4" x14ac:dyDescent="0.2">
      <c r="C693" s="12"/>
      <c r="D693" s="10"/>
    </row>
    <row r="694" spans="3:4" x14ac:dyDescent="0.2">
      <c r="C694" s="12"/>
      <c r="D694" s="10"/>
    </row>
    <row r="695" spans="3:4" x14ac:dyDescent="0.2">
      <c r="C695" s="12"/>
      <c r="D695" s="10"/>
    </row>
    <row r="696" spans="3:4" x14ac:dyDescent="0.2">
      <c r="C696" s="12"/>
      <c r="D696" s="10"/>
    </row>
    <row r="697" spans="3:4" x14ac:dyDescent="0.2">
      <c r="C697" s="12"/>
      <c r="D697" s="10"/>
    </row>
    <row r="698" spans="3:4" x14ac:dyDescent="0.2">
      <c r="C698" s="12"/>
      <c r="D698" s="10"/>
    </row>
    <row r="699" spans="3:4" x14ac:dyDescent="0.2">
      <c r="C699" s="12"/>
      <c r="D699" s="10"/>
    </row>
    <row r="700" spans="3:4" x14ac:dyDescent="0.2">
      <c r="C700" s="12"/>
      <c r="D700" s="10"/>
    </row>
    <row r="701" spans="3:4" x14ac:dyDescent="0.2">
      <c r="C701" s="12"/>
      <c r="D701" s="10"/>
    </row>
    <row r="702" spans="3:4" x14ac:dyDescent="0.2">
      <c r="C702" s="12"/>
      <c r="D702" s="10"/>
    </row>
    <row r="703" spans="3:4" x14ac:dyDescent="0.2">
      <c r="C703" s="12"/>
      <c r="D703" s="10"/>
    </row>
    <row r="704" spans="3:4" x14ac:dyDescent="0.2">
      <c r="C704" s="12"/>
      <c r="D704" s="10"/>
    </row>
    <row r="705" spans="3:4" x14ac:dyDescent="0.2">
      <c r="C705" s="12"/>
      <c r="D705" s="10"/>
    </row>
    <row r="706" spans="3:4" x14ac:dyDescent="0.2">
      <c r="C706" s="12"/>
      <c r="D706" s="10"/>
    </row>
    <row r="707" spans="3:4" x14ac:dyDescent="0.2">
      <c r="C707" s="12"/>
      <c r="D707" s="10"/>
    </row>
    <row r="708" spans="3:4" x14ac:dyDescent="0.2">
      <c r="C708" s="12"/>
      <c r="D708" s="10"/>
    </row>
    <row r="709" spans="3:4" x14ac:dyDescent="0.2">
      <c r="C709" s="12"/>
      <c r="D709" s="10"/>
    </row>
    <row r="710" spans="3:4" x14ac:dyDescent="0.2">
      <c r="C710" s="12"/>
      <c r="D710" s="10"/>
    </row>
    <row r="711" spans="3:4" x14ac:dyDescent="0.2">
      <c r="C711" s="12"/>
      <c r="D711" s="10"/>
    </row>
    <row r="712" spans="3:4" x14ac:dyDescent="0.2">
      <c r="C712" s="12"/>
      <c r="D712" s="10"/>
    </row>
    <row r="713" spans="3:4" x14ac:dyDescent="0.2">
      <c r="C713" s="12"/>
      <c r="D713" s="10"/>
    </row>
    <row r="714" spans="3:4" x14ac:dyDescent="0.2">
      <c r="C714" s="12"/>
      <c r="D714" s="10"/>
    </row>
    <row r="715" spans="3:4" x14ac:dyDescent="0.2">
      <c r="C715" s="12"/>
      <c r="D715" s="10"/>
    </row>
    <row r="716" spans="3:4" x14ac:dyDescent="0.2">
      <c r="C716" s="12"/>
      <c r="D716" s="10"/>
    </row>
    <row r="717" spans="3:4" x14ac:dyDescent="0.2">
      <c r="C717" s="12"/>
      <c r="D717" s="10"/>
    </row>
    <row r="718" spans="3:4" x14ac:dyDescent="0.2">
      <c r="C718" s="12"/>
      <c r="D718" s="10"/>
    </row>
    <row r="719" spans="3:4" x14ac:dyDescent="0.2">
      <c r="C719" s="12"/>
      <c r="D719" s="10"/>
    </row>
    <row r="720" spans="3:4" x14ac:dyDescent="0.2">
      <c r="C720" s="12"/>
      <c r="D720" s="10"/>
    </row>
    <row r="721" spans="3:4" x14ac:dyDescent="0.2">
      <c r="C721" s="12"/>
      <c r="D721" s="10"/>
    </row>
    <row r="722" spans="3:4" x14ac:dyDescent="0.2">
      <c r="C722" s="12"/>
      <c r="D722" s="10"/>
    </row>
    <row r="723" spans="3:4" x14ac:dyDescent="0.2">
      <c r="C723" s="12"/>
      <c r="D723" s="10"/>
    </row>
    <row r="724" spans="3:4" x14ac:dyDescent="0.2">
      <c r="C724" s="12"/>
      <c r="D724" s="10"/>
    </row>
    <row r="725" spans="3:4" x14ac:dyDescent="0.2">
      <c r="C725" s="12"/>
      <c r="D725" s="10"/>
    </row>
    <row r="726" spans="3:4" x14ac:dyDescent="0.2">
      <c r="C726" s="12"/>
      <c r="D726" s="10"/>
    </row>
    <row r="727" spans="3:4" x14ac:dyDescent="0.2">
      <c r="C727" s="12"/>
      <c r="D727" s="10"/>
    </row>
    <row r="728" spans="3:4" x14ac:dyDescent="0.2">
      <c r="C728" s="12"/>
      <c r="D728" s="10"/>
    </row>
    <row r="729" spans="3:4" x14ac:dyDescent="0.2">
      <c r="C729" s="12"/>
      <c r="D729" s="10"/>
    </row>
    <row r="730" spans="3:4" x14ac:dyDescent="0.2">
      <c r="C730" s="12"/>
      <c r="D730" s="10"/>
    </row>
    <row r="731" spans="3:4" x14ac:dyDescent="0.2">
      <c r="C731" s="12"/>
      <c r="D731" s="10"/>
    </row>
    <row r="732" spans="3:4" x14ac:dyDescent="0.2">
      <c r="C732" s="12"/>
      <c r="D732" s="10"/>
    </row>
    <row r="733" spans="3:4" x14ac:dyDescent="0.2">
      <c r="C733" s="12"/>
      <c r="D733" s="10"/>
    </row>
    <row r="734" spans="3:4" x14ac:dyDescent="0.2">
      <c r="C734" s="12"/>
      <c r="D734" s="10"/>
    </row>
    <row r="735" spans="3:4" x14ac:dyDescent="0.2">
      <c r="C735" s="12"/>
      <c r="D735" s="10"/>
    </row>
    <row r="736" spans="3:4" x14ac:dyDescent="0.2">
      <c r="C736" s="12"/>
      <c r="D736" s="10"/>
    </row>
    <row r="737" spans="3:4" x14ac:dyDescent="0.2">
      <c r="C737" s="12"/>
      <c r="D737" s="10"/>
    </row>
    <row r="738" spans="3:4" x14ac:dyDescent="0.2">
      <c r="C738" s="12"/>
      <c r="D738" s="10"/>
    </row>
    <row r="739" spans="3:4" x14ac:dyDescent="0.2">
      <c r="C739" s="12"/>
      <c r="D739" s="10"/>
    </row>
    <row r="740" spans="3:4" x14ac:dyDescent="0.2">
      <c r="C740" s="12"/>
      <c r="D740" s="10"/>
    </row>
    <row r="741" spans="3:4" x14ac:dyDescent="0.2">
      <c r="C741" s="12"/>
      <c r="D741" s="10"/>
    </row>
    <row r="742" spans="3:4" x14ac:dyDescent="0.2">
      <c r="C742" s="12"/>
      <c r="D742" s="10"/>
    </row>
    <row r="743" spans="3:4" x14ac:dyDescent="0.2">
      <c r="C743" s="12"/>
      <c r="D743" s="10"/>
    </row>
    <row r="744" spans="3:4" x14ac:dyDescent="0.2">
      <c r="C744" s="12"/>
      <c r="D744" s="10"/>
    </row>
    <row r="745" spans="3:4" x14ac:dyDescent="0.2">
      <c r="C745" s="12"/>
      <c r="D745" s="10"/>
    </row>
    <row r="746" spans="3:4" x14ac:dyDescent="0.2">
      <c r="C746" s="12"/>
      <c r="D746" s="10"/>
    </row>
    <row r="747" spans="3:4" x14ac:dyDescent="0.2">
      <c r="C747" s="12"/>
      <c r="D747" s="10"/>
    </row>
    <row r="748" spans="3:4" x14ac:dyDescent="0.2">
      <c r="C748" s="12"/>
      <c r="D748" s="10"/>
    </row>
    <row r="749" spans="3:4" x14ac:dyDescent="0.2">
      <c r="C749" s="12"/>
      <c r="D749" s="10"/>
    </row>
    <row r="750" spans="3:4" x14ac:dyDescent="0.2">
      <c r="C750" s="12"/>
      <c r="D750" s="10"/>
    </row>
    <row r="751" spans="3:4" x14ac:dyDescent="0.2">
      <c r="C751" s="12"/>
      <c r="D751" s="10"/>
    </row>
    <row r="752" spans="3:4" x14ac:dyDescent="0.2">
      <c r="C752" s="12"/>
      <c r="D752" s="10"/>
    </row>
    <row r="753" spans="3:4" x14ac:dyDescent="0.2">
      <c r="C753" s="12"/>
      <c r="D753" s="10"/>
    </row>
    <row r="754" spans="3:4" x14ac:dyDescent="0.2">
      <c r="C754" s="12"/>
      <c r="D754" s="10"/>
    </row>
    <row r="755" spans="3:4" x14ac:dyDescent="0.2">
      <c r="C755" s="12"/>
      <c r="D755" s="10"/>
    </row>
    <row r="756" spans="3:4" x14ac:dyDescent="0.2">
      <c r="C756" s="12"/>
      <c r="D756" s="10"/>
    </row>
    <row r="757" spans="3:4" x14ac:dyDescent="0.2">
      <c r="C757" s="12"/>
      <c r="D757" s="10"/>
    </row>
    <row r="758" spans="3:4" x14ac:dyDescent="0.2">
      <c r="C758" s="12"/>
      <c r="D758" s="10"/>
    </row>
    <row r="759" spans="3:4" x14ac:dyDescent="0.2">
      <c r="C759" s="12"/>
      <c r="D759" s="10"/>
    </row>
    <row r="760" spans="3:4" x14ac:dyDescent="0.2">
      <c r="C760" s="12"/>
      <c r="D760" s="10"/>
    </row>
    <row r="761" spans="3:4" x14ac:dyDescent="0.2">
      <c r="C761" s="12"/>
      <c r="D761" s="10"/>
    </row>
    <row r="762" spans="3:4" x14ac:dyDescent="0.2">
      <c r="C762" s="12"/>
      <c r="D762" s="10"/>
    </row>
    <row r="763" spans="3:4" x14ac:dyDescent="0.2">
      <c r="C763" s="12"/>
      <c r="D763" s="10"/>
    </row>
    <row r="764" spans="3:4" x14ac:dyDescent="0.2">
      <c r="C764" s="12"/>
      <c r="D764" s="10"/>
    </row>
    <row r="765" spans="3:4" x14ac:dyDescent="0.2">
      <c r="C765" s="12"/>
      <c r="D765" s="10"/>
    </row>
    <row r="766" spans="3:4" x14ac:dyDescent="0.2">
      <c r="C766" s="12"/>
      <c r="D766" s="10"/>
    </row>
    <row r="767" spans="3:4" x14ac:dyDescent="0.2">
      <c r="C767" s="12"/>
      <c r="D767" s="10"/>
    </row>
    <row r="768" spans="3:4" x14ac:dyDescent="0.2">
      <c r="C768" s="12"/>
      <c r="D768" s="10"/>
    </row>
    <row r="769" spans="3:4" x14ac:dyDescent="0.2">
      <c r="C769" s="12"/>
      <c r="D769" s="10"/>
    </row>
    <row r="770" spans="3:4" x14ac:dyDescent="0.2">
      <c r="C770" s="12"/>
      <c r="D770" s="10"/>
    </row>
    <row r="771" spans="3:4" x14ac:dyDescent="0.2">
      <c r="C771" s="12"/>
      <c r="D771" s="10"/>
    </row>
    <row r="772" spans="3:4" x14ac:dyDescent="0.2">
      <c r="C772" s="12"/>
      <c r="D772" s="10"/>
    </row>
    <row r="773" spans="3:4" x14ac:dyDescent="0.2">
      <c r="C773" s="12"/>
      <c r="D773" s="10"/>
    </row>
    <row r="774" spans="3:4" x14ac:dyDescent="0.2">
      <c r="C774" s="12"/>
      <c r="D774" s="10"/>
    </row>
    <row r="775" spans="3:4" x14ac:dyDescent="0.2">
      <c r="C775" s="12"/>
      <c r="D775" s="10"/>
    </row>
    <row r="776" spans="3:4" x14ac:dyDescent="0.2">
      <c r="C776" s="12"/>
      <c r="D776" s="10"/>
    </row>
    <row r="777" spans="3:4" x14ac:dyDescent="0.2">
      <c r="C777" s="12"/>
      <c r="D777" s="10"/>
    </row>
    <row r="778" spans="3:4" x14ac:dyDescent="0.2">
      <c r="C778" s="12"/>
      <c r="D778" s="10"/>
    </row>
    <row r="779" spans="3:4" x14ac:dyDescent="0.2">
      <c r="C779" s="12"/>
      <c r="D779" s="10"/>
    </row>
    <row r="780" spans="3:4" x14ac:dyDescent="0.2">
      <c r="C780" s="12"/>
      <c r="D780" s="10"/>
    </row>
    <row r="781" spans="3:4" x14ac:dyDescent="0.2">
      <c r="C781" s="12"/>
      <c r="D781" s="10"/>
    </row>
    <row r="782" spans="3:4" x14ac:dyDescent="0.2">
      <c r="C782" s="12"/>
      <c r="D782" s="10"/>
    </row>
    <row r="783" spans="3:4" x14ac:dyDescent="0.2">
      <c r="C783" s="12"/>
      <c r="D783" s="10"/>
    </row>
    <row r="784" spans="3:4" x14ac:dyDescent="0.2">
      <c r="C784" s="12"/>
      <c r="D784" s="10"/>
    </row>
    <row r="785" spans="3:4" x14ac:dyDescent="0.2">
      <c r="C785" s="12"/>
      <c r="D785" s="10"/>
    </row>
    <row r="786" spans="3:4" x14ac:dyDescent="0.2">
      <c r="C786" s="12"/>
      <c r="D786" s="10"/>
    </row>
    <row r="787" spans="3:4" x14ac:dyDescent="0.2">
      <c r="C787" s="12"/>
      <c r="D787" s="10"/>
    </row>
    <row r="788" spans="3:4" x14ac:dyDescent="0.2">
      <c r="C788" s="12"/>
      <c r="D788" s="10"/>
    </row>
    <row r="789" spans="3:4" x14ac:dyDescent="0.2">
      <c r="C789" s="12"/>
      <c r="D789" s="10"/>
    </row>
    <row r="790" spans="3:4" x14ac:dyDescent="0.2">
      <c r="C790" s="12"/>
      <c r="D790" s="10"/>
    </row>
    <row r="791" spans="3:4" x14ac:dyDescent="0.2">
      <c r="C791" s="12"/>
      <c r="D791" s="10"/>
    </row>
    <row r="792" spans="3:4" x14ac:dyDescent="0.2">
      <c r="C792" s="12"/>
      <c r="D792" s="10"/>
    </row>
    <row r="793" spans="3:4" x14ac:dyDescent="0.2">
      <c r="C793" s="12"/>
      <c r="D793" s="10"/>
    </row>
    <row r="794" spans="3:4" x14ac:dyDescent="0.2">
      <c r="C794" s="12"/>
      <c r="D794" s="10"/>
    </row>
    <row r="795" spans="3:4" x14ac:dyDescent="0.2">
      <c r="C795" s="12"/>
      <c r="D795" s="10"/>
    </row>
    <row r="796" spans="3:4" x14ac:dyDescent="0.2">
      <c r="C796" s="12"/>
      <c r="D796" s="10"/>
    </row>
    <row r="797" spans="3:4" x14ac:dyDescent="0.2">
      <c r="C797" s="12"/>
      <c r="D797" s="10"/>
    </row>
    <row r="798" spans="3:4" x14ac:dyDescent="0.2">
      <c r="C798" s="12"/>
      <c r="D798" s="10"/>
    </row>
    <row r="799" spans="3:4" x14ac:dyDescent="0.2">
      <c r="C799" s="12"/>
      <c r="D799" s="10"/>
    </row>
    <row r="800" spans="3:4" x14ac:dyDescent="0.2">
      <c r="C800" s="12"/>
      <c r="D800" s="10"/>
    </row>
    <row r="801" spans="3:4" x14ac:dyDescent="0.2">
      <c r="C801" s="12"/>
      <c r="D801" s="10"/>
    </row>
    <row r="802" spans="3:4" x14ac:dyDescent="0.2">
      <c r="C802" s="12"/>
      <c r="D802" s="10"/>
    </row>
    <row r="803" spans="3:4" x14ac:dyDescent="0.2">
      <c r="C803" s="12"/>
      <c r="D803" s="10"/>
    </row>
    <row r="804" spans="3:4" x14ac:dyDescent="0.2">
      <c r="C804" s="12"/>
      <c r="D804" s="10"/>
    </row>
    <row r="805" spans="3:4" x14ac:dyDescent="0.2">
      <c r="C805" s="12"/>
      <c r="D805" s="10"/>
    </row>
    <row r="806" spans="3:4" x14ac:dyDescent="0.2">
      <c r="C806" s="12"/>
      <c r="D806" s="10"/>
    </row>
    <row r="807" spans="3:4" x14ac:dyDescent="0.2">
      <c r="C807" s="12"/>
      <c r="D807" s="10"/>
    </row>
    <row r="808" spans="3:4" x14ac:dyDescent="0.2">
      <c r="C808" s="12"/>
      <c r="D808" s="10"/>
    </row>
    <row r="809" spans="3:4" x14ac:dyDescent="0.2">
      <c r="C809" s="12"/>
      <c r="D809" s="10"/>
    </row>
    <row r="810" spans="3:4" x14ac:dyDescent="0.2">
      <c r="C810" s="12"/>
      <c r="D810" s="10"/>
    </row>
    <row r="811" spans="3:4" x14ac:dyDescent="0.2">
      <c r="C811" s="12"/>
      <c r="D811" s="10"/>
    </row>
    <row r="812" spans="3:4" x14ac:dyDescent="0.2">
      <c r="C812" s="12"/>
      <c r="D812" s="10"/>
    </row>
    <row r="813" spans="3:4" x14ac:dyDescent="0.2">
      <c r="C813" s="12"/>
      <c r="D813" s="10"/>
    </row>
    <row r="814" spans="3:4" x14ac:dyDescent="0.2">
      <c r="C814" s="12"/>
      <c r="D814" s="10"/>
    </row>
    <row r="815" spans="3:4" x14ac:dyDescent="0.2">
      <c r="C815" s="12"/>
      <c r="D815" s="10"/>
    </row>
    <row r="816" spans="3:4" x14ac:dyDescent="0.2">
      <c r="C816" s="12"/>
      <c r="D816" s="10"/>
    </row>
    <row r="817" spans="3:4" x14ac:dyDescent="0.2">
      <c r="C817" s="12"/>
      <c r="D817" s="10"/>
    </row>
    <row r="818" spans="3:4" x14ac:dyDescent="0.2">
      <c r="C818" s="12"/>
      <c r="D818" s="10"/>
    </row>
    <row r="819" spans="3:4" x14ac:dyDescent="0.2">
      <c r="C819" s="12"/>
      <c r="D819" s="10"/>
    </row>
    <row r="820" spans="3:4" x14ac:dyDescent="0.2">
      <c r="C820" s="12"/>
      <c r="D820" s="10"/>
    </row>
    <row r="821" spans="3:4" x14ac:dyDescent="0.2">
      <c r="C821" s="12"/>
      <c r="D821" s="10"/>
    </row>
    <row r="822" spans="3:4" x14ac:dyDescent="0.2">
      <c r="C822" s="12"/>
      <c r="D822" s="10"/>
    </row>
    <row r="823" spans="3:4" x14ac:dyDescent="0.2">
      <c r="C823" s="12"/>
      <c r="D823" s="10"/>
    </row>
    <row r="824" spans="3:4" x14ac:dyDescent="0.2">
      <c r="C824" s="12"/>
      <c r="D824" s="10"/>
    </row>
    <row r="825" spans="3:4" x14ac:dyDescent="0.2">
      <c r="C825" s="12"/>
      <c r="D825" s="10"/>
    </row>
    <row r="826" spans="3:4" x14ac:dyDescent="0.2">
      <c r="C826" s="12"/>
      <c r="D826" s="10"/>
    </row>
    <row r="827" spans="3:4" x14ac:dyDescent="0.2">
      <c r="C827" s="12"/>
      <c r="D827" s="10"/>
    </row>
    <row r="828" spans="3:4" x14ac:dyDescent="0.2">
      <c r="C828" s="12"/>
      <c r="D828" s="10"/>
    </row>
    <row r="829" spans="3:4" x14ac:dyDescent="0.2">
      <c r="C829" s="12"/>
      <c r="D829" s="10"/>
    </row>
    <row r="830" spans="3:4" x14ac:dyDescent="0.2">
      <c r="C830" s="12"/>
      <c r="D830" s="10"/>
    </row>
    <row r="831" spans="3:4" x14ac:dyDescent="0.2">
      <c r="C831" s="12"/>
      <c r="D831" s="10"/>
    </row>
    <row r="832" spans="3:4" x14ac:dyDescent="0.2">
      <c r="C832" s="12"/>
      <c r="D832" s="10"/>
    </row>
    <row r="833" spans="3:4" x14ac:dyDescent="0.2">
      <c r="C833" s="12"/>
      <c r="D833" s="10"/>
    </row>
    <row r="834" spans="3:4" x14ac:dyDescent="0.2">
      <c r="C834" s="12"/>
      <c r="D834" s="10"/>
    </row>
    <row r="835" spans="3:4" x14ac:dyDescent="0.2">
      <c r="C835" s="12"/>
      <c r="D835" s="10"/>
    </row>
    <row r="836" spans="3:4" x14ac:dyDescent="0.2">
      <c r="C836" s="12"/>
      <c r="D836" s="10"/>
    </row>
    <row r="837" spans="3:4" x14ac:dyDescent="0.2">
      <c r="C837" s="12"/>
      <c r="D837" s="10"/>
    </row>
    <row r="838" spans="3:4" x14ac:dyDescent="0.2">
      <c r="C838" s="12"/>
      <c r="D838" s="10"/>
    </row>
    <row r="839" spans="3:4" x14ac:dyDescent="0.2">
      <c r="C839" s="12"/>
      <c r="D839" s="10"/>
    </row>
    <row r="840" spans="3:4" x14ac:dyDescent="0.2">
      <c r="C840" s="12"/>
      <c r="D840" s="10"/>
    </row>
    <row r="841" spans="3:4" x14ac:dyDescent="0.2">
      <c r="C841" s="12"/>
      <c r="D841" s="10"/>
    </row>
    <row r="842" spans="3:4" x14ac:dyDescent="0.2">
      <c r="C842" s="12"/>
      <c r="D842" s="10"/>
    </row>
    <row r="843" spans="3:4" x14ac:dyDescent="0.2">
      <c r="C843" s="12"/>
      <c r="D843" s="10"/>
    </row>
    <row r="844" spans="3:4" x14ac:dyDescent="0.2">
      <c r="C844" s="12"/>
      <c r="D844" s="10"/>
    </row>
    <row r="845" spans="3:4" x14ac:dyDescent="0.2">
      <c r="C845" s="12"/>
      <c r="D845" s="10"/>
    </row>
    <row r="846" spans="3:4" x14ac:dyDescent="0.2">
      <c r="C846" s="12"/>
      <c r="D846" s="10"/>
    </row>
    <row r="847" spans="3:4" x14ac:dyDescent="0.2">
      <c r="C847" s="12"/>
      <c r="D847" s="10"/>
    </row>
    <row r="848" spans="3:4" x14ac:dyDescent="0.2">
      <c r="C848" s="12"/>
      <c r="D848" s="10"/>
    </row>
    <row r="849" spans="3:4" x14ac:dyDescent="0.2">
      <c r="C849" s="12"/>
      <c r="D849" s="10"/>
    </row>
    <row r="850" spans="3:4" x14ac:dyDescent="0.2">
      <c r="C850" s="12"/>
      <c r="D850" s="10"/>
    </row>
    <row r="851" spans="3:4" x14ac:dyDescent="0.2">
      <c r="C851" s="12"/>
      <c r="D851" s="10"/>
    </row>
    <row r="852" spans="3:4" x14ac:dyDescent="0.2">
      <c r="C852" s="12"/>
      <c r="D852" s="10"/>
    </row>
    <row r="853" spans="3:4" x14ac:dyDescent="0.2">
      <c r="C853" s="12"/>
      <c r="D853" s="10"/>
    </row>
    <row r="854" spans="3:4" x14ac:dyDescent="0.2">
      <c r="C854" s="12"/>
      <c r="D854" s="10"/>
    </row>
    <row r="855" spans="3:4" x14ac:dyDescent="0.2">
      <c r="C855" s="12"/>
      <c r="D855" s="10"/>
    </row>
    <row r="856" spans="3:4" x14ac:dyDescent="0.2">
      <c r="C856" s="12"/>
      <c r="D856" s="10"/>
    </row>
    <row r="857" spans="3:4" x14ac:dyDescent="0.2">
      <c r="C857" s="12"/>
      <c r="D857" s="10"/>
    </row>
    <row r="858" spans="3:4" x14ac:dyDescent="0.2">
      <c r="C858" s="12"/>
      <c r="D858" s="10"/>
    </row>
    <row r="859" spans="3:4" x14ac:dyDescent="0.2">
      <c r="C859" s="12"/>
      <c r="D859" s="10"/>
    </row>
    <row r="860" spans="3:4" x14ac:dyDescent="0.2">
      <c r="C860" s="12"/>
      <c r="D860" s="10"/>
    </row>
    <row r="861" spans="3:4" x14ac:dyDescent="0.2">
      <c r="C861" s="12"/>
      <c r="D861" s="10"/>
    </row>
    <row r="862" spans="3:4" x14ac:dyDescent="0.2">
      <c r="C862" s="12"/>
      <c r="D862" s="10"/>
    </row>
    <row r="863" spans="3:4" x14ac:dyDescent="0.2">
      <c r="C863" s="12"/>
      <c r="D863" s="10"/>
    </row>
    <row r="864" spans="3:4" x14ac:dyDescent="0.2">
      <c r="C864" s="12"/>
      <c r="D864" s="10"/>
    </row>
    <row r="865" spans="3:4" x14ac:dyDescent="0.2">
      <c r="C865" s="12"/>
      <c r="D865" s="10"/>
    </row>
    <row r="866" spans="3:4" x14ac:dyDescent="0.2">
      <c r="C866" s="12"/>
      <c r="D866" s="10"/>
    </row>
    <row r="867" spans="3:4" x14ac:dyDescent="0.2">
      <c r="C867" s="12"/>
      <c r="D867" s="10"/>
    </row>
    <row r="868" spans="3:4" x14ac:dyDescent="0.2">
      <c r="C868" s="12"/>
      <c r="D868" s="10"/>
    </row>
    <row r="869" spans="3:4" x14ac:dyDescent="0.2">
      <c r="C869" s="12"/>
      <c r="D869" s="10"/>
    </row>
    <row r="870" spans="3:4" x14ac:dyDescent="0.2">
      <c r="C870" s="12"/>
      <c r="D870" s="10"/>
    </row>
    <row r="871" spans="3:4" x14ac:dyDescent="0.2">
      <c r="C871" s="12"/>
      <c r="D871" s="10"/>
    </row>
    <row r="872" spans="3:4" x14ac:dyDescent="0.2">
      <c r="C872" s="12"/>
      <c r="D872" s="10"/>
    </row>
    <row r="873" spans="3:4" x14ac:dyDescent="0.2">
      <c r="C873" s="12"/>
      <c r="D873" s="10"/>
    </row>
    <row r="874" spans="3:4" x14ac:dyDescent="0.2">
      <c r="C874" s="12"/>
      <c r="D874" s="10"/>
    </row>
    <row r="875" spans="3:4" x14ac:dyDescent="0.2">
      <c r="C875" s="12"/>
      <c r="D875" s="10"/>
    </row>
    <row r="876" spans="3:4" x14ac:dyDescent="0.2">
      <c r="C876" s="12"/>
      <c r="D876" s="10"/>
    </row>
    <row r="877" spans="3:4" x14ac:dyDescent="0.2">
      <c r="C877" s="12"/>
      <c r="D877" s="10"/>
    </row>
    <row r="878" spans="3:4" x14ac:dyDescent="0.2">
      <c r="C878" s="12"/>
      <c r="D878" s="10"/>
    </row>
    <row r="879" spans="3:4" x14ac:dyDescent="0.2">
      <c r="C879" s="12"/>
      <c r="D879" s="10"/>
    </row>
    <row r="880" spans="3:4" x14ac:dyDescent="0.2">
      <c r="C880" s="12"/>
      <c r="D880" s="10"/>
    </row>
    <row r="881" spans="3:4" x14ac:dyDescent="0.2">
      <c r="C881" s="12"/>
      <c r="D881" s="10"/>
    </row>
    <row r="882" spans="3:4" x14ac:dyDescent="0.2">
      <c r="C882" s="12"/>
      <c r="D882" s="10"/>
    </row>
    <row r="883" spans="3:4" x14ac:dyDescent="0.2">
      <c r="C883" s="12"/>
      <c r="D883" s="10"/>
    </row>
    <row r="884" spans="3:4" x14ac:dyDescent="0.2">
      <c r="C884" s="12"/>
      <c r="D884" s="10"/>
    </row>
    <row r="885" spans="3:4" x14ac:dyDescent="0.2">
      <c r="C885" s="12"/>
      <c r="D885" s="10"/>
    </row>
    <row r="886" spans="3:4" x14ac:dyDescent="0.2">
      <c r="C886" s="12"/>
      <c r="D886" s="10"/>
    </row>
    <row r="887" spans="3:4" x14ac:dyDescent="0.2">
      <c r="C887" s="12"/>
      <c r="D887" s="10"/>
    </row>
    <row r="888" spans="3:4" x14ac:dyDescent="0.2">
      <c r="C888" s="12"/>
      <c r="D888" s="10"/>
    </row>
    <row r="889" spans="3:4" x14ac:dyDescent="0.2">
      <c r="C889" s="12"/>
      <c r="D889" s="10"/>
    </row>
    <row r="890" spans="3:4" x14ac:dyDescent="0.2">
      <c r="C890" s="12"/>
      <c r="D890" s="10"/>
    </row>
    <row r="891" spans="3:4" x14ac:dyDescent="0.2">
      <c r="C891" s="12"/>
      <c r="D891" s="10"/>
    </row>
    <row r="892" spans="3:4" x14ac:dyDescent="0.2">
      <c r="C892" s="12"/>
      <c r="D892" s="10"/>
    </row>
    <row r="893" spans="3:4" x14ac:dyDescent="0.2">
      <c r="C893" s="12"/>
      <c r="D893" s="10"/>
    </row>
    <row r="894" spans="3:4" x14ac:dyDescent="0.2">
      <c r="C894" s="12"/>
      <c r="D894" s="10"/>
    </row>
    <row r="895" spans="3:4" x14ac:dyDescent="0.2">
      <c r="C895" s="12"/>
      <c r="D895" s="10"/>
    </row>
    <row r="896" spans="3:4" x14ac:dyDescent="0.2">
      <c r="C896" s="12"/>
      <c r="D896" s="10"/>
    </row>
    <row r="897" spans="3:4" x14ac:dyDescent="0.2">
      <c r="C897" s="12"/>
      <c r="D897" s="10"/>
    </row>
    <row r="898" spans="3:4" x14ac:dyDescent="0.2">
      <c r="C898" s="12"/>
      <c r="D898" s="10"/>
    </row>
    <row r="899" spans="3:4" x14ac:dyDescent="0.2">
      <c r="C899" s="12"/>
      <c r="D899" s="10"/>
    </row>
    <row r="900" spans="3:4" x14ac:dyDescent="0.2">
      <c r="C900" s="12"/>
      <c r="D900" s="10"/>
    </row>
    <row r="901" spans="3:4" x14ac:dyDescent="0.2">
      <c r="C901" s="12"/>
      <c r="D901" s="10"/>
    </row>
    <row r="902" spans="3:4" x14ac:dyDescent="0.2">
      <c r="C902" s="12"/>
      <c r="D902" s="10"/>
    </row>
    <row r="903" spans="3:4" x14ac:dyDescent="0.2">
      <c r="C903" s="12"/>
      <c r="D903" s="10"/>
    </row>
    <row r="904" spans="3:4" x14ac:dyDescent="0.2">
      <c r="C904" s="12"/>
      <c r="D904" s="10"/>
    </row>
    <row r="905" spans="3:4" x14ac:dyDescent="0.2">
      <c r="C905" s="12"/>
      <c r="D905" s="10"/>
    </row>
    <row r="906" spans="3:4" x14ac:dyDescent="0.2">
      <c r="C906" s="12"/>
      <c r="D906" s="10"/>
    </row>
    <row r="907" spans="3:4" x14ac:dyDescent="0.2">
      <c r="C907" s="12"/>
      <c r="D907" s="10"/>
    </row>
    <row r="908" spans="3:4" x14ac:dyDescent="0.2">
      <c r="C908" s="12"/>
      <c r="D908" s="10"/>
    </row>
    <row r="909" spans="3:4" x14ac:dyDescent="0.2">
      <c r="C909" s="12"/>
      <c r="D909" s="10"/>
    </row>
    <row r="910" spans="3:4" x14ac:dyDescent="0.2">
      <c r="C910" s="12"/>
      <c r="D910" s="10"/>
    </row>
    <row r="911" spans="3:4" x14ac:dyDescent="0.2">
      <c r="C911" s="12"/>
      <c r="D911" s="10"/>
    </row>
    <row r="912" spans="3:4" x14ac:dyDescent="0.2">
      <c r="C912" s="12"/>
      <c r="D912" s="10"/>
    </row>
    <row r="913" spans="3:4" x14ac:dyDescent="0.2">
      <c r="C913" s="12"/>
      <c r="D913" s="10"/>
    </row>
    <row r="914" spans="3:4" x14ac:dyDescent="0.2">
      <c r="C914" s="12"/>
      <c r="D914" s="10"/>
    </row>
    <row r="915" spans="3:4" x14ac:dyDescent="0.2">
      <c r="C915" s="12"/>
      <c r="D915" s="10"/>
    </row>
    <row r="916" spans="3:4" x14ac:dyDescent="0.2">
      <c r="C916" s="12"/>
      <c r="D916" s="10"/>
    </row>
    <row r="917" spans="3:4" x14ac:dyDescent="0.2">
      <c r="C917" s="12"/>
      <c r="D917" s="10"/>
    </row>
    <row r="918" spans="3:4" x14ac:dyDescent="0.2">
      <c r="C918" s="12"/>
      <c r="D918" s="10"/>
    </row>
    <row r="919" spans="3:4" x14ac:dyDescent="0.2">
      <c r="C919" s="12"/>
      <c r="D919" s="10"/>
    </row>
    <row r="920" spans="3:4" x14ac:dyDescent="0.2">
      <c r="C920" s="12"/>
      <c r="D920" s="10"/>
    </row>
    <row r="921" spans="3:4" x14ac:dyDescent="0.2">
      <c r="C921" s="12"/>
      <c r="D921" s="10"/>
    </row>
    <row r="922" spans="3:4" x14ac:dyDescent="0.2">
      <c r="C922" s="12"/>
      <c r="D922" s="10"/>
    </row>
    <row r="923" spans="3:4" x14ac:dyDescent="0.2">
      <c r="C923" s="12"/>
      <c r="D923" s="10"/>
    </row>
    <row r="924" spans="3:4" x14ac:dyDescent="0.2">
      <c r="C924" s="12"/>
      <c r="D924" s="10"/>
    </row>
    <row r="925" spans="3:4" x14ac:dyDescent="0.2">
      <c r="C925" s="12"/>
      <c r="D925" s="10"/>
    </row>
    <row r="926" spans="3:4" x14ac:dyDescent="0.2">
      <c r="C926" s="12"/>
      <c r="D926" s="10"/>
    </row>
    <row r="927" spans="3:4" x14ac:dyDescent="0.2">
      <c r="C927" s="12"/>
      <c r="D927" s="10"/>
    </row>
    <row r="928" spans="3:4" x14ac:dyDescent="0.2">
      <c r="C928" s="12"/>
      <c r="D928" s="10"/>
    </row>
    <row r="929" spans="3:4" x14ac:dyDescent="0.2">
      <c r="C929" s="12"/>
      <c r="D929" s="10"/>
    </row>
    <row r="930" spans="3:4" x14ac:dyDescent="0.2">
      <c r="C930" s="12"/>
      <c r="D930" s="10"/>
    </row>
    <row r="931" spans="3:4" x14ac:dyDescent="0.2">
      <c r="C931" s="12"/>
      <c r="D931" s="10"/>
    </row>
    <row r="932" spans="3:4" x14ac:dyDescent="0.2">
      <c r="C932" s="12"/>
      <c r="D932" s="10"/>
    </row>
    <row r="933" spans="3:4" x14ac:dyDescent="0.2">
      <c r="C933" s="12"/>
      <c r="D933" s="10"/>
    </row>
    <row r="934" spans="3:4" x14ac:dyDescent="0.2">
      <c r="C934" s="12"/>
      <c r="D934" s="10"/>
    </row>
    <row r="935" spans="3:4" x14ac:dyDescent="0.2">
      <c r="C935" s="12"/>
      <c r="D935" s="10"/>
    </row>
    <row r="936" spans="3:4" x14ac:dyDescent="0.2">
      <c r="C936" s="12"/>
      <c r="D936" s="10"/>
    </row>
    <row r="937" spans="3:4" x14ac:dyDescent="0.2">
      <c r="C937" s="12"/>
      <c r="D937" s="10"/>
    </row>
    <row r="938" spans="3:4" x14ac:dyDescent="0.2">
      <c r="C938" s="12"/>
      <c r="D938" s="10"/>
    </row>
    <row r="939" spans="3:4" x14ac:dyDescent="0.2">
      <c r="C939" s="12"/>
      <c r="D939" s="10"/>
    </row>
    <row r="940" spans="3:4" x14ac:dyDescent="0.2">
      <c r="C940" s="12"/>
      <c r="D940" s="10"/>
    </row>
    <row r="941" spans="3:4" x14ac:dyDescent="0.2">
      <c r="C941" s="12"/>
      <c r="D941" s="10"/>
    </row>
    <row r="942" spans="3:4" x14ac:dyDescent="0.2">
      <c r="C942" s="12"/>
      <c r="D942" s="10"/>
    </row>
    <row r="943" spans="3:4" x14ac:dyDescent="0.2">
      <c r="C943" s="12"/>
      <c r="D943" s="10"/>
    </row>
    <row r="944" spans="3:4" x14ac:dyDescent="0.2">
      <c r="C944" s="12"/>
      <c r="D944" s="10"/>
    </row>
    <row r="945" spans="3:4" x14ac:dyDescent="0.2">
      <c r="C945" s="12"/>
      <c r="D945" s="10"/>
    </row>
    <row r="946" spans="3:4" x14ac:dyDescent="0.2">
      <c r="C946" s="12"/>
      <c r="D946" s="10"/>
    </row>
    <row r="947" spans="3:4" x14ac:dyDescent="0.2">
      <c r="C947" s="12"/>
      <c r="D947" s="10"/>
    </row>
    <row r="948" spans="3:4" x14ac:dyDescent="0.2">
      <c r="C948" s="12"/>
      <c r="D948" s="10"/>
    </row>
    <row r="949" spans="3:4" x14ac:dyDescent="0.2">
      <c r="C949" s="12"/>
      <c r="D949" s="10"/>
    </row>
    <row r="950" spans="3:4" x14ac:dyDescent="0.2">
      <c r="C950" s="12"/>
      <c r="D950" s="10"/>
    </row>
    <row r="951" spans="3:4" x14ac:dyDescent="0.2">
      <c r="C951" s="12"/>
      <c r="D951" s="10"/>
    </row>
    <row r="952" spans="3:4" x14ac:dyDescent="0.2">
      <c r="C952" s="12"/>
      <c r="D952" s="10"/>
    </row>
    <row r="953" spans="3:4" x14ac:dyDescent="0.2">
      <c r="C953" s="12"/>
      <c r="D953" s="10"/>
    </row>
    <row r="954" spans="3:4" x14ac:dyDescent="0.2">
      <c r="C954" s="12"/>
      <c r="D954" s="10"/>
    </row>
    <row r="955" spans="3:4" x14ac:dyDescent="0.2">
      <c r="C955" s="12"/>
      <c r="D955" s="10"/>
    </row>
    <row r="956" spans="3:4" x14ac:dyDescent="0.2">
      <c r="C956" s="12"/>
      <c r="D956" s="10"/>
    </row>
    <row r="957" spans="3:4" x14ac:dyDescent="0.2">
      <c r="C957" s="12"/>
      <c r="D957" s="10"/>
    </row>
    <row r="958" spans="3:4" x14ac:dyDescent="0.2">
      <c r="C958" s="12"/>
      <c r="D958" s="10"/>
    </row>
    <row r="959" spans="3:4" x14ac:dyDescent="0.2">
      <c r="C959" s="12"/>
      <c r="D959" s="10"/>
    </row>
    <row r="960" spans="3:4" x14ac:dyDescent="0.2">
      <c r="C960" s="12"/>
      <c r="D960" s="10"/>
    </row>
    <row r="961" spans="3:4" x14ac:dyDescent="0.2">
      <c r="C961" s="12"/>
      <c r="D961" s="10"/>
    </row>
    <row r="962" spans="3:4" x14ac:dyDescent="0.2">
      <c r="C962" s="12"/>
      <c r="D962" s="10"/>
    </row>
    <row r="963" spans="3:4" x14ac:dyDescent="0.2">
      <c r="C963" s="12"/>
      <c r="D963" s="10"/>
    </row>
    <row r="964" spans="3:4" x14ac:dyDescent="0.2">
      <c r="C964" s="12"/>
      <c r="D964" s="10"/>
    </row>
    <row r="965" spans="3:4" x14ac:dyDescent="0.2">
      <c r="C965" s="12"/>
      <c r="D965" s="10"/>
    </row>
    <row r="966" spans="3:4" x14ac:dyDescent="0.2">
      <c r="C966" s="12"/>
      <c r="D966" s="10"/>
    </row>
    <row r="967" spans="3:4" x14ac:dyDescent="0.2">
      <c r="C967" s="12"/>
      <c r="D967" s="10"/>
    </row>
    <row r="968" spans="3:4" x14ac:dyDescent="0.2">
      <c r="C968" s="12"/>
      <c r="D968" s="10"/>
    </row>
    <row r="969" spans="3:4" x14ac:dyDescent="0.2">
      <c r="C969" s="12"/>
      <c r="D969" s="10"/>
    </row>
    <row r="970" spans="3:4" x14ac:dyDescent="0.2">
      <c r="C970" s="12"/>
      <c r="D970" s="10"/>
    </row>
    <row r="971" spans="3:4" x14ac:dyDescent="0.2">
      <c r="C971" s="12"/>
      <c r="D971" s="10"/>
    </row>
    <row r="972" spans="3:4" x14ac:dyDescent="0.2">
      <c r="C972" s="12"/>
      <c r="D972" s="10"/>
    </row>
    <row r="973" spans="3:4" x14ac:dyDescent="0.2">
      <c r="C973" s="12"/>
      <c r="D973" s="10"/>
    </row>
    <row r="974" spans="3:4" x14ac:dyDescent="0.2">
      <c r="C974" s="12"/>
      <c r="D974" s="10"/>
    </row>
    <row r="975" spans="3:4" x14ac:dyDescent="0.2">
      <c r="C975" s="12"/>
      <c r="D975" s="10"/>
    </row>
    <row r="976" spans="3:4" x14ac:dyDescent="0.2">
      <c r="C976" s="12"/>
      <c r="D976" s="10"/>
    </row>
    <row r="977" spans="3:4" x14ac:dyDescent="0.2">
      <c r="C977" s="12"/>
      <c r="D977" s="10"/>
    </row>
    <row r="978" spans="3:4" x14ac:dyDescent="0.2">
      <c r="C978" s="12"/>
      <c r="D978" s="10"/>
    </row>
    <row r="979" spans="3:4" x14ac:dyDescent="0.2">
      <c r="C979" s="12"/>
      <c r="D979" s="10"/>
    </row>
    <row r="980" spans="3:4" x14ac:dyDescent="0.2">
      <c r="C980" s="12"/>
      <c r="D980" s="10"/>
    </row>
    <row r="981" spans="3:4" x14ac:dyDescent="0.2">
      <c r="C981" s="12"/>
      <c r="D981" s="10"/>
    </row>
    <row r="982" spans="3:4" x14ac:dyDescent="0.2">
      <c r="C982" s="12"/>
      <c r="D982" s="10"/>
    </row>
    <row r="983" spans="3:4" x14ac:dyDescent="0.2">
      <c r="C983" s="12"/>
      <c r="D983" s="10"/>
    </row>
    <row r="984" spans="3:4" x14ac:dyDescent="0.2">
      <c r="C984" s="12"/>
      <c r="D984" s="10"/>
    </row>
    <row r="985" spans="3:4" x14ac:dyDescent="0.2">
      <c r="C985" s="12"/>
      <c r="D985" s="10"/>
    </row>
    <row r="986" spans="3:4" x14ac:dyDescent="0.2">
      <c r="C986" s="12"/>
      <c r="D986" s="10"/>
    </row>
    <row r="987" spans="3:4" x14ac:dyDescent="0.2">
      <c r="C987" s="12"/>
      <c r="D987" s="10"/>
    </row>
    <row r="988" spans="3:4" x14ac:dyDescent="0.2">
      <c r="C988" s="12"/>
      <c r="D988" s="10"/>
    </row>
    <row r="989" spans="3:4" x14ac:dyDescent="0.2">
      <c r="C989" s="12"/>
      <c r="D989" s="10"/>
    </row>
    <row r="990" spans="3:4" x14ac:dyDescent="0.2">
      <c r="C990" s="12"/>
      <c r="D990" s="10"/>
    </row>
    <row r="991" spans="3:4" x14ac:dyDescent="0.2">
      <c r="C991" s="12"/>
      <c r="D991" s="10"/>
    </row>
    <row r="992" spans="3:4" x14ac:dyDescent="0.2">
      <c r="C992" s="12"/>
      <c r="D992" s="10"/>
    </row>
    <row r="993" spans="3:4" x14ac:dyDescent="0.2">
      <c r="C993" s="12"/>
      <c r="D993" s="10"/>
    </row>
    <row r="994" spans="3:4" x14ac:dyDescent="0.2">
      <c r="C994" s="12"/>
      <c r="D994" s="10"/>
    </row>
    <row r="995" spans="3:4" x14ac:dyDescent="0.2">
      <c r="C995" s="12"/>
      <c r="D995" s="10"/>
    </row>
    <row r="996" spans="3:4" x14ac:dyDescent="0.2">
      <c r="C996" s="12"/>
      <c r="D996" s="10"/>
    </row>
    <row r="997" spans="3:4" x14ac:dyDescent="0.2">
      <c r="C997" s="12"/>
      <c r="D997" s="10"/>
    </row>
    <row r="998" spans="3:4" x14ac:dyDescent="0.2">
      <c r="C998" s="12"/>
      <c r="D998" s="10"/>
    </row>
    <row r="999" spans="3:4" x14ac:dyDescent="0.2">
      <c r="C999" s="12"/>
      <c r="D999" s="10"/>
    </row>
    <row r="1000" spans="3:4" x14ac:dyDescent="0.2">
      <c r="C1000" s="12"/>
      <c r="D1000" s="10"/>
    </row>
    <row r="1001" spans="3:4" x14ac:dyDescent="0.2">
      <c r="C1001" s="12"/>
      <c r="D1001" s="10"/>
    </row>
    <row r="1002" spans="3:4" x14ac:dyDescent="0.2">
      <c r="C1002" s="12"/>
      <c r="D1002" s="10"/>
    </row>
    <row r="1003" spans="3:4" x14ac:dyDescent="0.2">
      <c r="C1003" s="12"/>
      <c r="D1003" s="10"/>
    </row>
    <row r="1004" spans="3:4" x14ac:dyDescent="0.2">
      <c r="C1004" s="12"/>
      <c r="D1004" s="10"/>
    </row>
    <row r="1005" spans="3:4" x14ac:dyDescent="0.2">
      <c r="C1005" s="12"/>
      <c r="D1005" s="10"/>
    </row>
    <row r="1006" spans="3:4" x14ac:dyDescent="0.2">
      <c r="C1006" s="12"/>
      <c r="D1006" s="10"/>
    </row>
    <row r="1007" spans="3:4" x14ac:dyDescent="0.2">
      <c r="C1007" s="12"/>
      <c r="D1007" s="10"/>
    </row>
    <row r="1008" spans="3:4" x14ac:dyDescent="0.2">
      <c r="C1008" s="12"/>
      <c r="D1008" s="10"/>
    </row>
    <row r="1009" spans="3:4" x14ac:dyDescent="0.2">
      <c r="C1009" s="12"/>
      <c r="D1009" s="10"/>
    </row>
    <row r="1010" spans="3:4" x14ac:dyDescent="0.2">
      <c r="C1010" s="12"/>
      <c r="D1010" s="10"/>
    </row>
    <row r="1011" spans="3:4" x14ac:dyDescent="0.2">
      <c r="C1011" s="12"/>
      <c r="D1011" s="10"/>
    </row>
    <row r="1012" spans="3:4" x14ac:dyDescent="0.2">
      <c r="C1012" s="12"/>
      <c r="D1012" s="10"/>
    </row>
    <row r="1013" spans="3:4" x14ac:dyDescent="0.2">
      <c r="C1013" s="12"/>
      <c r="D1013" s="10"/>
    </row>
    <row r="1014" spans="3:4" x14ac:dyDescent="0.2">
      <c r="C1014" s="12"/>
      <c r="D1014" s="10"/>
    </row>
    <row r="1015" spans="3:4" x14ac:dyDescent="0.2">
      <c r="C1015" s="12"/>
      <c r="D1015" s="10"/>
    </row>
    <row r="1016" spans="3:4" x14ac:dyDescent="0.2">
      <c r="C1016" s="12"/>
      <c r="D1016" s="10"/>
    </row>
    <row r="1017" spans="3:4" x14ac:dyDescent="0.2">
      <c r="C1017" s="12"/>
      <c r="D1017" s="10"/>
    </row>
    <row r="1018" spans="3:4" x14ac:dyDescent="0.2">
      <c r="C1018" s="12"/>
      <c r="D1018" s="10"/>
    </row>
    <row r="1019" spans="3:4" x14ac:dyDescent="0.2">
      <c r="C1019" s="12"/>
      <c r="D1019" s="10"/>
    </row>
    <row r="1020" spans="3:4" x14ac:dyDescent="0.2">
      <c r="C1020" s="12"/>
      <c r="D1020" s="10"/>
    </row>
    <row r="1021" spans="3:4" x14ac:dyDescent="0.2">
      <c r="C1021" s="12"/>
      <c r="D1021" s="10"/>
    </row>
    <row r="1022" spans="3:4" x14ac:dyDescent="0.2">
      <c r="C1022" s="12"/>
      <c r="D1022" s="10"/>
    </row>
    <row r="1023" spans="3:4" x14ac:dyDescent="0.2">
      <c r="C1023" s="12"/>
      <c r="D1023" s="10"/>
    </row>
    <row r="1024" spans="3:4" x14ac:dyDescent="0.2">
      <c r="C1024" s="12"/>
      <c r="D1024" s="10"/>
    </row>
    <row r="1025" spans="3:4" x14ac:dyDescent="0.2">
      <c r="C1025" s="12"/>
      <c r="D1025" s="10"/>
    </row>
    <row r="1026" spans="3:4" x14ac:dyDescent="0.2">
      <c r="C1026" s="12"/>
      <c r="D1026" s="10"/>
    </row>
    <row r="1027" spans="3:4" x14ac:dyDescent="0.2">
      <c r="C1027" s="12"/>
      <c r="D1027" s="10"/>
    </row>
    <row r="1028" spans="3:4" x14ac:dyDescent="0.2">
      <c r="C1028" s="12"/>
      <c r="D1028" s="10"/>
    </row>
    <row r="1029" spans="3:4" x14ac:dyDescent="0.2">
      <c r="C1029" s="12"/>
      <c r="D1029" s="10"/>
    </row>
    <row r="1030" spans="3:4" x14ac:dyDescent="0.2">
      <c r="C1030" s="12"/>
      <c r="D1030" s="10"/>
    </row>
    <row r="1031" spans="3:4" x14ac:dyDescent="0.2">
      <c r="C1031" s="12"/>
      <c r="D1031" s="10"/>
    </row>
    <row r="1032" spans="3:4" x14ac:dyDescent="0.2">
      <c r="C1032" s="12"/>
      <c r="D1032" s="10"/>
    </row>
    <row r="1033" spans="3:4" x14ac:dyDescent="0.2">
      <c r="C1033" s="12"/>
      <c r="D1033" s="10"/>
    </row>
    <row r="1034" spans="3:4" x14ac:dyDescent="0.2">
      <c r="C1034" s="12"/>
      <c r="D1034" s="10"/>
    </row>
    <row r="1035" spans="3:4" x14ac:dyDescent="0.2">
      <c r="C1035" s="12"/>
      <c r="D1035" s="10"/>
    </row>
    <row r="1036" spans="3:4" x14ac:dyDescent="0.2">
      <c r="C1036" s="12"/>
      <c r="D1036" s="10"/>
    </row>
    <row r="1037" spans="3:4" x14ac:dyDescent="0.2">
      <c r="C1037" s="12"/>
      <c r="D1037" s="10"/>
    </row>
    <row r="1038" spans="3:4" x14ac:dyDescent="0.2">
      <c r="C1038" s="12"/>
      <c r="D1038" s="10"/>
    </row>
    <row r="1039" spans="3:4" x14ac:dyDescent="0.2">
      <c r="C1039" s="12"/>
      <c r="D1039" s="10"/>
    </row>
    <row r="1040" spans="3:4" x14ac:dyDescent="0.2">
      <c r="C1040" s="12"/>
      <c r="D1040" s="10"/>
    </row>
    <row r="1041" spans="3:4" x14ac:dyDescent="0.2">
      <c r="C1041" s="12"/>
      <c r="D1041" s="10"/>
    </row>
    <row r="1042" spans="3:4" x14ac:dyDescent="0.2">
      <c r="C1042" s="12"/>
      <c r="D1042" s="10"/>
    </row>
    <row r="1043" spans="3:4" x14ac:dyDescent="0.2">
      <c r="C1043" s="12"/>
      <c r="D1043" s="10"/>
    </row>
    <row r="1044" spans="3:4" x14ac:dyDescent="0.2">
      <c r="C1044" s="12"/>
      <c r="D1044" s="10"/>
    </row>
    <row r="1045" spans="3:4" x14ac:dyDescent="0.2">
      <c r="C1045" s="12"/>
      <c r="D1045" s="10"/>
    </row>
    <row r="1046" spans="3:4" x14ac:dyDescent="0.2">
      <c r="C1046" s="12"/>
      <c r="D1046" s="10"/>
    </row>
    <row r="1047" spans="3:4" x14ac:dyDescent="0.2">
      <c r="C1047" s="12"/>
      <c r="D1047" s="10"/>
    </row>
    <row r="1048" spans="3:4" x14ac:dyDescent="0.2">
      <c r="C1048" s="12"/>
      <c r="D1048" s="10"/>
    </row>
    <row r="1049" spans="3:4" x14ac:dyDescent="0.2">
      <c r="C1049" s="12"/>
      <c r="D1049" s="10"/>
    </row>
    <row r="1050" spans="3:4" x14ac:dyDescent="0.2">
      <c r="C1050" s="12"/>
      <c r="D1050" s="10"/>
    </row>
    <row r="1051" spans="3:4" x14ac:dyDescent="0.2">
      <c r="C1051" s="12"/>
      <c r="D1051" s="10"/>
    </row>
    <row r="1052" spans="3:4" x14ac:dyDescent="0.2">
      <c r="C1052" s="12"/>
      <c r="D1052" s="10"/>
    </row>
    <row r="1053" spans="3:4" x14ac:dyDescent="0.2">
      <c r="C1053" s="12"/>
      <c r="D1053" s="10"/>
    </row>
    <row r="1054" spans="3:4" x14ac:dyDescent="0.2">
      <c r="C1054" s="12"/>
      <c r="D1054" s="10"/>
    </row>
    <row r="1055" spans="3:4" x14ac:dyDescent="0.2">
      <c r="C1055" s="12"/>
      <c r="D1055" s="10"/>
    </row>
    <row r="1056" spans="3:4" x14ac:dyDescent="0.2">
      <c r="C1056" s="12"/>
      <c r="D1056" s="10"/>
    </row>
    <row r="1057" spans="3:4" x14ac:dyDescent="0.2">
      <c r="C1057" s="12"/>
      <c r="D1057" s="10"/>
    </row>
    <row r="1058" spans="3:4" x14ac:dyDescent="0.2">
      <c r="C1058" s="12"/>
      <c r="D1058" s="10"/>
    </row>
    <row r="1059" spans="3:4" x14ac:dyDescent="0.2">
      <c r="C1059" s="12"/>
      <c r="D1059" s="10"/>
    </row>
    <row r="1060" spans="3:4" x14ac:dyDescent="0.2">
      <c r="C1060" s="12"/>
      <c r="D1060" s="10"/>
    </row>
    <row r="1061" spans="3:4" x14ac:dyDescent="0.2">
      <c r="C1061" s="12"/>
      <c r="D1061" s="10"/>
    </row>
    <row r="1062" spans="3:4" x14ac:dyDescent="0.2">
      <c r="C1062" s="12"/>
      <c r="D1062" s="10"/>
    </row>
    <row r="1063" spans="3:4" x14ac:dyDescent="0.2">
      <c r="C1063" s="12"/>
      <c r="D1063" s="10"/>
    </row>
    <row r="1064" spans="3:4" x14ac:dyDescent="0.2">
      <c r="C1064" s="12"/>
      <c r="D1064" s="10"/>
    </row>
    <row r="1065" spans="3:4" x14ac:dyDescent="0.2">
      <c r="C1065" s="12"/>
      <c r="D1065" s="10"/>
    </row>
    <row r="1066" spans="3:4" x14ac:dyDescent="0.2">
      <c r="C1066" s="12"/>
      <c r="D1066" s="10"/>
    </row>
    <row r="1067" spans="3:4" x14ac:dyDescent="0.2">
      <c r="C1067" s="12"/>
      <c r="D1067" s="10"/>
    </row>
    <row r="1068" spans="3:4" x14ac:dyDescent="0.2">
      <c r="C1068" s="12"/>
      <c r="D1068" s="10"/>
    </row>
    <row r="1069" spans="3:4" x14ac:dyDescent="0.2">
      <c r="C1069" s="12"/>
      <c r="D1069" s="10"/>
    </row>
    <row r="1070" spans="3:4" x14ac:dyDescent="0.2">
      <c r="C1070" s="12"/>
      <c r="D1070" s="10"/>
    </row>
    <row r="1071" spans="3:4" x14ac:dyDescent="0.2">
      <c r="C1071" s="12"/>
      <c r="D1071" s="10"/>
    </row>
    <row r="1072" spans="3:4" x14ac:dyDescent="0.2">
      <c r="C1072" s="12"/>
      <c r="D1072" s="10"/>
    </row>
    <row r="1073" spans="3:4" x14ac:dyDescent="0.2">
      <c r="C1073" s="12"/>
      <c r="D1073" s="10"/>
    </row>
    <row r="1074" spans="3:4" x14ac:dyDescent="0.2">
      <c r="C1074" s="12"/>
      <c r="D1074" s="10"/>
    </row>
    <row r="1075" spans="3:4" x14ac:dyDescent="0.2">
      <c r="C1075" s="12"/>
      <c r="D1075" s="10"/>
    </row>
    <row r="1076" spans="3:4" x14ac:dyDescent="0.2">
      <c r="C1076" s="12"/>
      <c r="D1076" s="10"/>
    </row>
    <row r="1077" spans="3:4" x14ac:dyDescent="0.2">
      <c r="C1077" s="12"/>
      <c r="D1077" s="10"/>
    </row>
    <row r="1078" spans="3:4" x14ac:dyDescent="0.2">
      <c r="C1078" s="12"/>
      <c r="D1078" s="10"/>
    </row>
    <row r="1079" spans="3:4" x14ac:dyDescent="0.2">
      <c r="C1079" s="12"/>
      <c r="D1079" s="10"/>
    </row>
    <row r="1080" spans="3:4" x14ac:dyDescent="0.2">
      <c r="C1080" s="12"/>
      <c r="D1080" s="10"/>
    </row>
    <row r="1081" spans="3:4" x14ac:dyDescent="0.2">
      <c r="C1081" s="12"/>
      <c r="D1081" s="10"/>
    </row>
    <row r="1082" spans="3:4" x14ac:dyDescent="0.2">
      <c r="C1082" s="12"/>
      <c r="D1082" s="10"/>
    </row>
    <row r="1083" spans="3:4" x14ac:dyDescent="0.2">
      <c r="C1083" s="12"/>
      <c r="D1083" s="10"/>
    </row>
    <row r="1084" spans="3:4" x14ac:dyDescent="0.2">
      <c r="C1084" s="12"/>
      <c r="D1084" s="10"/>
    </row>
    <row r="1085" spans="3:4" x14ac:dyDescent="0.2">
      <c r="C1085" s="12"/>
      <c r="D1085" s="10"/>
    </row>
    <row r="1086" spans="3:4" x14ac:dyDescent="0.2">
      <c r="C1086" s="12"/>
      <c r="D1086" s="10"/>
    </row>
    <row r="1087" spans="3:4" x14ac:dyDescent="0.2">
      <c r="C1087" s="12"/>
      <c r="D1087" s="10"/>
    </row>
    <row r="1088" spans="3:4" x14ac:dyDescent="0.2">
      <c r="C1088" s="12"/>
      <c r="D1088" s="10"/>
    </row>
    <row r="1089" spans="3:4" x14ac:dyDescent="0.2">
      <c r="C1089" s="12"/>
      <c r="D1089" s="10"/>
    </row>
    <row r="1090" spans="3:4" x14ac:dyDescent="0.2">
      <c r="C1090" s="12"/>
      <c r="D1090" s="10"/>
    </row>
    <row r="1091" spans="3:4" x14ac:dyDescent="0.2">
      <c r="C1091" s="12"/>
      <c r="D1091" s="10"/>
    </row>
    <row r="1092" spans="3:4" x14ac:dyDescent="0.2">
      <c r="C1092" s="12"/>
      <c r="D1092" s="10"/>
    </row>
    <row r="1093" spans="3:4" x14ac:dyDescent="0.2">
      <c r="C1093" s="12"/>
      <c r="D1093" s="10"/>
    </row>
    <row r="1094" spans="3:4" x14ac:dyDescent="0.2">
      <c r="C1094" s="12"/>
      <c r="D1094" s="10"/>
    </row>
    <row r="1095" spans="3:4" x14ac:dyDescent="0.2">
      <c r="C1095" s="12"/>
      <c r="D1095" s="10"/>
    </row>
    <row r="1096" spans="3:4" x14ac:dyDescent="0.2">
      <c r="C1096" s="12"/>
      <c r="D1096" s="10"/>
    </row>
    <row r="1097" spans="3:4" x14ac:dyDescent="0.2">
      <c r="C1097" s="12"/>
      <c r="D1097" s="10"/>
    </row>
    <row r="1098" spans="3:4" x14ac:dyDescent="0.2">
      <c r="C1098" s="12"/>
      <c r="D1098" s="10"/>
    </row>
    <row r="1099" spans="3:4" x14ac:dyDescent="0.2">
      <c r="C1099" s="12"/>
      <c r="D1099" s="10"/>
    </row>
    <row r="1100" spans="3:4" x14ac:dyDescent="0.2">
      <c r="C1100" s="12"/>
      <c r="D1100" s="10"/>
    </row>
    <row r="1101" spans="3:4" x14ac:dyDescent="0.2">
      <c r="C1101" s="12"/>
      <c r="D1101" s="10"/>
    </row>
    <row r="1102" spans="3:4" x14ac:dyDescent="0.2">
      <c r="C1102" s="12"/>
      <c r="D1102" s="10"/>
    </row>
    <row r="1103" spans="3:4" x14ac:dyDescent="0.2">
      <c r="C1103" s="12"/>
      <c r="D1103" s="10"/>
    </row>
    <row r="1104" spans="3:4" x14ac:dyDescent="0.2">
      <c r="C1104" s="12"/>
      <c r="D1104" s="10"/>
    </row>
    <row r="1105" spans="3:4" x14ac:dyDescent="0.2">
      <c r="C1105" s="12"/>
      <c r="D1105" s="10"/>
    </row>
    <row r="1106" spans="3:4" x14ac:dyDescent="0.2">
      <c r="C1106" s="12"/>
      <c r="D1106" s="10"/>
    </row>
    <row r="1107" spans="3:4" x14ac:dyDescent="0.2">
      <c r="C1107" s="12"/>
      <c r="D1107" s="10"/>
    </row>
    <row r="1108" spans="3:4" x14ac:dyDescent="0.2">
      <c r="C1108" s="12"/>
      <c r="D1108" s="10"/>
    </row>
    <row r="1109" spans="3:4" x14ac:dyDescent="0.2">
      <c r="C1109" s="12"/>
      <c r="D1109" s="10"/>
    </row>
    <row r="1110" spans="3:4" x14ac:dyDescent="0.2">
      <c r="C1110" s="12"/>
      <c r="D1110" s="10"/>
    </row>
    <row r="1111" spans="3:4" x14ac:dyDescent="0.2">
      <c r="C1111" s="12"/>
      <c r="D1111" s="10"/>
    </row>
    <row r="1112" spans="3:4" x14ac:dyDescent="0.2">
      <c r="C1112" s="12"/>
      <c r="D1112" s="10"/>
    </row>
    <row r="1113" spans="3:4" x14ac:dyDescent="0.2">
      <c r="C1113" s="12"/>
      <c r="D1113" s="10"/>
    </row>
    <row r="1114" spans="3:4" x14ac:dyDescent="0.2">
      <c r="C1114" s="12"/>
      <c r="D1114" s="10"/>
    </row>
    <row r="1115" spans="3:4" x14ac:dyDescent="0.2">
      <c r="C1115" s="12"/>
      <c r="D1115" s="10"/>
    </row>
    <row r="1116" spans="3:4" x14ac:dyDescent="0.2">
      <c r="C1116" s="12"/>
      <c r="D1116" s="10"/>
    </row>
    <row r="1117" spans="3:4" x14ac:dyDescent="0.2">
      <c r="C1117" s="12"/>
      <c r="D1117" s="10"/>
    </row>
    <row r="1118" spans="3:4" x14ac:dyDescent="0.2">
      <c r="C1118" s="12"/>
      <c r="D1118" s="10"/>
    </row>
    <row r="1119" spans="3:4" x14ac:dyDescent="0.2">
      <c r="C1119" s="12"/>
      <c r="D1119" s="10"/>
    </row>
    <row r="1120" spans="3:4" x14ac:dyDescent="0.2">
      <c r="C1120" s="12"/>
      <c r="D1120" s="10"/>
    </row>
    <row r="1121" spans="3:4" x14ac:dyDescent="0.2">
      <c r="C1121" s="12"/>
      <c r="D1121" s="10"/>
    </row>
    <row r="1122" spans="3:4" x14ac:dyDescent="0.2">
      <c r="C1122" s="12"/>
      <c r="D1122" s="10"/>
    </row>
    <row r="1123" spans="3:4" x14ac:dyDescent="0.2">
      <c r="C1123" s="12"/>
      <c r="D1123" s="10"/>
    </row>
    <row r="1124" spans="3:4" x14ac:dyDescent="0.2">
      <c r="C1124" s="12"/>
      <c r="D1124" s="10"/>
    </row>
    <row r="1125" spans="3:4" x14ac:dyDescent="0.2">
      <c r="C1125" s="12"/>
      <c r="D1125" s="10"/>
    </row>
    <row r="1126" spans="3:4" x14ac:dyDescent="0.2">
      <c r="C1126" s="12"/>
      <c r="D1126" s="10"/>
    </row>
    <row r="1127" spans="3:4" x14ac:dyDescent="0.2">
      <c r="C1127" s="12"/>
      <c r="D1127" s="10"/>
    </row>
    <row r="1128" spans="3:4" x14ac:dyDescent="0.2">
      <c r="C1128" s="12"/>
      <c r="D1128" s="10"/>
    </row>
    <row r="1129" spans="3:4" x14ac:dyDescent="0.2">
      <c r="C1129" s="12"/>
      <c r="D1129" s="10"/>
    </row>
    <row r="1130" spans="3:4" x14ac:dyDescent="0.2">
      <c r="C1130" s="12"/>
      <c r="D1130" s="10"/>
    </row>
    <row r="1131" spans="3:4" x14ac:dyDescent="0.2">
      <c r="C1131" s="12"/>
      <c r="D1131" s="10"/>
    </row>
    <row r="1132" spans="3:4" x14ac:dyDescent="0.2">
      <c r="C1132" s="12"/>
      <c r="D1132" s="10"/>
    </row>
    <row r="1133" spans="3:4" x14ac:dyDescent="0.2">
      <c r="C1133" s="12"/>
      <c r="D1133" s="10"/>
    </row>
    <row r="1134" spans="3:4" x14ac:dyDescent="0.2">
      <c r="C1134" s="12"/>
      <c r="D1134" s="10"/>
    </row>
    <row r="1135" spans="3:4" x14ac:dyDescent="0.2">
      <c r="C1135" s="12"/>
      <c r="D1135" s="10"/>
    </row>
    <row r="1136" spans="3:4" x14ac:dyDescent="0.2">
      <c r="C1136" s="12"/>
      <c r="D1136" s="10"/>
    </row>
    <row r="1137" spans="3:4" x14ac:dyDescent="0.2">
      <c r="C1137" s="12"/>
      <c r="D1137" s="10"/>
    </row>
    <row r="1138" spans="3:4" x14ac:dyDescent="0.2">
      <c r="C1138" s="12"/>
      <c r="D1138" s="10"/>
    </row>
    <row r="1139" spans="3:4" x14ac:dyDescent="0.2">
      <c r="C1139" s="12"/>
      <c r="D1139" s="10"/>
    </row>
    <row r="1140" spans="3:4" x14ac:dyDescent="0.2">
      <c r="C1140" s="12"/>
      <c r="D1140" s="10"/>
    </row>
    <row r="1141" spans="3:4" x14ac:dyDescent="0.2">
      <c r="C1141" s="12"/>
      <c r="D1141" s="10"/>
    </row>
    <row r="1142" spans="3:4" x14ac:dyDescent="0.2">
      <c r="C1142" s="12"/>
      <c r="D1142" s="10"/>
    </row>
    <row r="1143" spans="3:4" x14ac:dyDescent="0.2">
      <c r="C1143" s="12"/>
      <c r="D1143" s="10"/>
    </row>
    <row r="1144" spans="3:4" x14ac:dyDescent="0.2">
      <c r="C1144" s="12"/>
      <c r="D1144" s="10"/>
    </row>
    <row r="1145" spans="3:4" x14ac:dyDescent="0.2">
      <c r="C1145" s="12"/>
      <c r="D1145" s="10"/>
    </row>
    <row r="1146" spans="3:4" x14ac:dyDescent="0.2">
      <c r="C1146" s="12"/>
      <c r="D1146" s="10"/>
    </row>
    <row r="1147" spans="3:4" x14ac:dyDescent="0.2">
      <c r="C1147" s="12"/>
      <c r="D1147" s="10"/>
    </row>
    <row r="1148" spans="3:4" x14ac:dyDescent="0.2">
      <c r="C1148" s="12"/>
      <c r="D1148" s="10"/>
    </row>
    <row r="1149" spans="3:4" x14ac:dyDescent="0.2">
      <c r="C1149" s="12"/>
      <c r="D1149" s="10"/>
    </row>
    <row r="1150" spans="3:4" x14ac:dyDescent="0.2">
      <c r="C1150" s="12"/>
      <c r="D1150" s="10"/>
    </row>
    <row r="1151" spans="3:4" x14ac:dyDescent="0.2">
      <c r="C1151" s="12"/>
      <c r="D1151" s="10"/>
    </row>
    <row r="1152" spans="3:4" x14ac:dyDescent="0.2">
      <c r="C1152" s="12"/>
      <c r="D1152" s="10"/>
    </row>
    <row r="1153" spans="3:4" x14ac:dyDescent="0.2">
      <c r="C1153" s="12"/>
      <c r="D1153" s="10"/>
    </row>
    <row r="1154" spans="3:4" x14ac:dyDescent="0.2">
      <c r="C1154" s="12"/>
      <c r="D1154" s="10"/>
    </row>
    <row r="1155" spans="3:4" x14ac:dyDescent="0.2">
      <c r="C1155" s="12"/>
      <c r="D1155" s="10"/>
    </row>
    <row r="1156" spans="3:4" x14ac:dyDescent="0.2">
      <c r="C1156" s="12"/>
      <c r="D1156" s="10"/>
    </row>
    <row r="1157" spans="3:4" x14ac:dyDescent="0.2">
      <c r="C1157" s="12"/>
      <c r="D1157" s="10"/>
    </row>
    <row r="1158" spans="3:4" x14ac:dyDescent="0.2">
      <c r="C1158" s="12"/>
      <c r="D1158" s="10"/>
    </row>
    <row r="1159" spans="3:4" x14ac:dyDescent="0.2">
      <c r="C1159" s="12"/>
      <c r="D1159" s="10"/>
    </row>
    <row r="1160" spans="3:4" x14ac:dyDescent="0.2">
      <c r="C1160" s="12"/>
      <c r="D1160" s="10"/>
    </row>
    <row r="1161" spans="3:4" x14ac:dyDescent="0.2">
      <c r="C1161" s="12"/>
      <c r="D1161" s="10"/>
    </row>
    <row r="1162" spans="3:4" x14ac:dyDescent="0.2">
      <c r="C1162" s="12"/>
      <c r="D1162" s="10"/>
    </row>
    <row r="1163" spans="3:4" x14ac:dyDescent="0.2">
      <c r="C1163" s="12"/>
      <c r="D1163" s="10"/>
    </row>
    <row r="1164" spans="3:4" x14ac:dyDescent="0.2">
      <c r="C1164" s="12"/>
      <c r="D1164" s="10"/>
    </row>
    <row r="1165" spans="3:4" x14ac:dyDescent="0.2">
      <c r="C1165" s="12"/>
      <c r="D1165" s="10"/>
    </row>
    <row r="1166" spans="3:4" x14ac:dyDescent="0.2">
      <c r="C1166" s="12"/>
      <c r="D1166" s="10"/>
    </row>
    <row r="1167" spans="3:4" x14ac:dyDescent="0.2">
      <c r="C1167" s="12"/>
      <c r="D1167" s="10"/>
    </row>
    <row r="1168" spans="3:4" x14ac:dyDescent="0.2">
      <c r="C1168" s="12"/>
      <c r="D1168" s="10"/>
    </row>
    <row r="1169" spans="3:4" x14ac:dyDescent="0.2">
      <c r="C1169" s="12"/>
      <c r="D1169" s="10"/>
    </row>
    <row r="1170" spans="3:4" x14ac:dyDescent="0.2">
      <c r="C1170" s="12"/>
      <c r="D1170" s="10"/>
    </row>
    <row r="1171" spans="3:4" x14ac:dyDescent="0.2">
      <c r="C1171" s="12"/>
      <c r="D1171" s="10"/>
    </row>
    <row r="1172" spans="3:4" x14ac:dyDescent="0.2">
      <c r="C1172" s="12"/>
      <c r="D1172" s="10"/>
    </row>
    <row r="1173" spans="3:4" x14ac:dyDescent="0.2">
      <c r="C1173" s="12"/>
      <c r="D1173" s="10"/>
    </row>
    <row r="1174" spans="3:4" x14ac:dyDescent="0.2">
      <c r="C1174" s="12"/>
      <c r="D1174" s="10"/>
    </row>
    <row r="1175" spans="3:4" x14ac:dyDescent="0.2">
      <c r="C1175" s="12"/>
      <c r="D1175" s="10"/>
    </row>
    <row r="1176" spans="3:4" x14ac:dyDescent="0.2">
      <c r="C1176" s="12"/>
      <c r="D1176" s="10"/>
    </row>
    <row r="1177" spans="3:4" x14ac:dyDescent="0.2">
      <c r="C1177" s="12"/>
      <c r="D1177" s="10"/>
    </row>
    <row r="1178" spans="3:4" x14ac:dyDescent="0.2">
      <c r="C1178" s="12"/>
      <c r="D1178" s="10"/>
    </row>
    <row r="1179" spans="3:4" x14ac:dyDescent="0.2">
      <c r="C1179" s="12"/>
      <c r="D1179" s="10"/>
    </row>
    <row r="1180" spans="3:4" x14ac:dyDescent="0.2">
      <c r="C1180" s="12"/>
      <c r="D1180" s="10"/>
    </row>
    <row r="1181" spans="3:4" x14ac:dyDescent="0.2">
      <c r="C1181" s="12"/>
      <c r="D1181" s="10"/>
    </row>
    <row r="1182" spans="3:4" x14ac:dyDescent="0.2">
      <c r="C1182" s="12"/>
      <c r="D1182" s="10"/>
    </row>
    <row r="1183" spans="3:4" x14ac:dyDescent="0.2">
      <c r="C1183" s="12"/>
      <c r="D1183" s="10"/>
    </row>
    <row r="1184" spans="3:4" x14ac:dyDescent="0.2">
      <c r="C1184" s="12"/>
      <c r="D1184" s="10"/>
    </row>
    <row r="1185" spans="3:4" x14ac:dyDescent="0.2">
      <c r="C1185" s="12"/>
      <c r="D1185" s="10"/>
    </row>
    <row r="1186" spans="3:4" x14ac:dyDescent="0.2">
      <c r="C1186" s="12"/>
      <c r="D1186" s="10"/>
    </row>
    <row r="1187" spans="3:4" x14ac:dyDescent="0.2">
      <c r="C1187" s="12"/>
      <c r="D1187" s="10"/>
    </row>
    <row r="1188" spans="3:4" x14ac:dyDescent="0.2">
      <c r="C1188" s="12"/>
      <c r="D1188" s="10"/>
    </row>
    <row r="1189" spans="3:4" x14ac:dyDescent="0.2">
      <c r="C1189" s="12"/>
      <c r="D1189" s="10"/>
    </row>
    <row r="1190" spans="3:4" x14ac:dyDescent="0.2">
      <c r="C1190" s="12"/>
      <c r="D1190" s="10"/>
    </row>
    <row r="1191" spans="3:4" x14ac:dyDescent="0.2">
      <c r="C1191" s="12"/>
      <c r="D1191" s="10"/>
    </row>
    <row r="1192" spans="3:4" x14ac:dyDescent="0.2">
      <c r="C1192" s="12"/>
      <c r="D1192" s="10"/>
    </row>
    <row r="1193" spans="3:4" x14ac:dyDescent="0.2">
      <c r="C1193" s="12"/>
      <c r="D1193" s="10"/>
    </row>
    <row r="1194" spans="3:4" x14ac:dyDescent="0.2">
      <c r="C1194" s="12"/>
      <c r="D1194" s="10"/>
    </row>
    <row r="1195" spans="3:4" x14ac:dyDescent="0.2">
      <c r="C1195" s="12"/>
      <c r="D1195" s="10"/>
    </row>
    <row r="1196" spans="3:4" x14ac:dyDescent="0.2">
      <c r="C1196" s="12"/>
      <c r="D1196" s="10"/>
    </row>
    <row r="1197" spans="3:4" x14ac:dyDescent="0.2">
      <c r="C1197" s="12"/>
      <c r="D1197" s="10"/>
    </row>
    <row r="1198" spans="3:4" x14ac:dyDescent="0.2">
      <c r="C1198" s="12"/>
      <c r="D1198" s="10"/>
    </row>
    <row r="1199" spans="3:4" x14ac:dyDescent="0.2">
      <c r="C1199" s="12"/>
      <c r="D1199" s="10"/>
    </row>
    <row r="1200" spans="3:4" x14ac:dyDescent="0.2">
      <c r="C1200" s="12"/>
      <c r="D1200" s="10"/>
    </row>
    <row r="1201" spans="3:4" x14ac:dyDescent="0.2">
      <c r="C1201" s="12"/>
      <c r="D1201" s="10"/>
    </row>
    <row r="1202" spans="3:4" x14ac:dyDescent="0.2">
      <c r="C1202" s="12"/>
      <c r="D1202" s="10"/>
    </row>
    <row r="1203" spans="3:4" x14ac:dyDescent="0.2">
      <c r="C1203" s="12"/>
      <c r="D1203" s="10"/>
    </row>
    <row r="1204" spans="3:4" x14ac:dyDescent="0.2">
      <c r="C1204" s="12"/>
      <c r="D1204" s="10"/>
    </row>
    <row r="1205" spans="3:4" x14ac:dyDescent="0.2">
      <c r="C1205" s="12"/>
      <c r="D1205" s="10"/>
    </row>
    <row r="1206" spans="3:4" x14ac:dyDescent="0.2">
      <c r="C1206" s="12"/>
      <c r="D1206" s="10"/>
    </row>
    <row r="1207" spans="3:4" x14ac:dyDescent="0.2">
      <c r="C1207" s="12"/>
      <c r="D1207" s="10"/>
    </row>
    <row r="1208" spans="3:4" x14ac:dyDescent="0.2">
      <c r="C1208" s="12"/>
      <c r="D1208" s="10"/>
    </row>
    <row r="1209" spans="3:4" x14ac:dyDescent="0.2">
      <c r="C1209" s="12"/>
      <c r="D1209" s="10"/>
    </row>
    <row r="1210" spans="3:4" x14ac:dyDescent="0.2">
      <c r="C1210" s="12"/>
      <c r="D1210" s="10"/>
    </row>
    <row r="1211" spans="3:4" x14ac:dyDescent="0.2">
      <c r="C1211" s="12"/>
      <c r="D1211" s="10"/>
    </row>
    <row r="1212" spans="3:4" x14ac:dyDescent="0.2">
      <c r="C1212" s="12"/>
      <c r="D1212" s="10"/>
    </row>
    <row r="1213" spans="3:4" x14ac:dyDescent="0.2">
      <c r="C1213" s="12"/>
      <c r="D1213" s="10"/>
    </row>
    <row r="1214" spans="3:4" x14ac:dyDescent="0.2">
      <c r="C1214" s="12"/>
      <c r="D1214" s="10"/>
    </row>
    <row r="1215" spans="3:4" x14ac:dyDescent="0.2">
      <c r="C1215" s="12"/>
      <c r="D1215" s="10"/>
    </row>
    <row r="1216" spans="3:4" x14ac:dyDescent="0.2">
      <c r="C1216" s="12"/>
      <c r="D1216" s="10"/>
    </row>
    <row r="1217" spans="3:4" x14ac:dyDescent="0.2">
      <c r="C1217" s="12"/>
      <c r="D1217" s="10"/>
    </row>
    <row r="1218" spans="3:4" x14ac:dyDescent="0.2">
      <c r="C1218" s="12"/>
      <c r="D1218" s="10"/>
    </row>
    <row r="1219" spans="3:4" x14ac:dyDescent="0.2">
      <c r="C1219" s="12"/>
      <c r="D1219" s="10"/>
    </row>
    <row r="1220" spans="3:4" x14ac:dyDescent="0.2">
      <c r="C1220" s="12"/>
      <c r="D1220" s="10"/>
    </row>
    <row r="1221" spans="3:4" x14ac:dyDescent="0.2">
      <c r="C1221" s="12"/>
      <c r="D1221" s="10"/>
    </row>
    <row r="1222" spans="3:4" x14ac:dyDescent="0.2">
      <c r="C1222" s="12"/>
      <c r="D1222" s="10"/>
    </row>
    <row r="1223" spans="3:4" x14ac:dyDescent="0.2">
      <c r="C1223" s="12"/>
      <c r="D1223" s="10"/>
    </row>
    <row r="1224" spans="3:4" x14ac:dyDescent="0.2">
      <c r="C1224" s="12"/>
      <c r="D1224" s="10"/>
    </row>
    <row r="1225" spans="3:4" x14ac:dyDescent="0.2">
      <c r="C1225" s="12"/>
      <c r="D1225" s="10"/>
    </row>
    <row r="1226" spans="3:4" x14ac:dyDescent="0.2">
      <c r="C1226" s="12"/>
      <c r="D1226" s="10"/>
    </row>
    <row r="1227" spans="3:4" x14ac:dyDescent="0.2">
      <c r="C1227" s="12"/>
      <c r="D1227" s="10"/>
    </row>
    <row r="1228" spans="3:4" x14ac:dyDescent="0.2">
      <c r="C1228" s="12"/>
      <c r="D1228" s="10"/>
    </row>
    <row r="1229" spans="3:4" x14ac:dyDescent="0.2">
      <c r="C1229" s="12"/>
      <c r="D1229" s="10"/>
    </row>
    <row r="1230" spans="3:4" x14ac:dyDescent="0.2">
      <c r="C1230" s="12"/>
      <c r="D1230" s="10"/>
    </row>
    <row r="1231" spans="3:4" x14ac:dyDescent="0.2">
      <c r="C1231" s="12"/>
      <c r="D1231" s="10"/>
    </row>
    <row r="1232" spans="3:4" x14ac:dyDescent="0.2">
      <c r="C1232" s="12"/>
      <c r="D1232" s="10"/>
    </row>
    <row r="1233" spans="3:4" x14ac:dyDescent="0.2">
      <c r="C1233" s="12"/>
      <c r="D1233" s="10"/>
    </row>
    <row r="1234" spans="3:4" x14ac:dyDescent="0.2">
      <c r="C1234" s="12"/>
      <c r="D1234" s="10"/>
    </row>
    <row r="1235" spans="3:4" x14ac:dyDescent="0.2">
      <c r="C1235" s="12"/>
      <c r="D1235" s="10"/>
    </row>
    <row r="1236" spans="3:4" x14ac:dyDescent="0.2">
      <c r="C1236" s="12"/>
      <c r="D1236" s="10"/>
    </row>
    <row r="1237" spans="3:4" x14ac:dyDescent="0.2">
      <c r="C1237" s="12"/>
      <c r="D1237" s="10"/>
    </row>
    <row r="1238" spans="3:4" x14ac:dyDescent="0.2">
      <c r="C1238" s="12"/>
      <c r="D1238" s="10"/>
    </row>
    <row r="1239" spans="3:4" x14ac:dyDescent="0.2">
      <c r="C1239" s="12"/>
      <c r="D1239" s="10"/>
    </row>
    <row r="1240" spans="3:4" x14ac:dyDescent="0.2">
      <c r="C1240" s="12"/>
      <c r="D1240" s="10"/>
    </row>
    <row r="1241" spans="3:4" x14ac:dyDescent="0.2">
      <c r="C1241" s="12"/>
      <c r="D1241" s="10"/>
    </row>
    <row r="1242" spans="3:4" x14ac:dyDescent="0.2">
      <c r="C1242" s="12"/>
      <c r="D1242" s="10"/>
    </row>
    <row r="1243" spans="3:4" x14ac:dyDescent="0.2">
      <c r="C1243" s="12"/>
      <c r="D1243" s="10"/>
    </row>
    <row r="1244" spans="3:4" x14ac:dyDescent="0.2">
      <c r="C1244" s="12"/>
      <c r="D1244" s="10"/>
    </row>
    <row r="1245" spans="3:4" x14ac:dyDescent="0.2">
      <c r="C1245" s="12"/>
      <c r="D1245" s="10"/>
    </row>
    <row r="1246" spans="3:4" x14ac:dyDescent="0.2">
      <c r="C1246" s="12"/>
      <c r="D1246" s="10"/>
    </row>
    <row r="1247" spans="3:4" x14ac:dyDescent="0.2">
      <c r="C1247" s="12"/>
      <c r="D1247" s="10"/>
    </row>
    <row r="1248" spans="3:4" x14ac:dyDescent="0.2">
      <c r="C1248" s="12"/>
      <c r="D1248" s="10"/>
    </row>
    <row r="1249" spans="3:4" x14ac:dyDescent="0.2">
      <c r="C1249" s="12"/>
      <c r="D1249" s="10"/>
    </row>
    <row r="1250" spans="3:4" x14ac:dyDescent="0.2">
      <c r="C1250" s="12"/>
      <c r="D1250" s="10"/>
    </row>
    <row r="1251" spans="3:4" x14ac:dyDescent="0.2">
      <c r="C1251" s="12"/>
      <c r="D1251" s="10"/>
    </row>
    <row r="1252" spans="3:4" x14ac:dyDescent="0.2">
      <c r="C1252" s="12"/>
      <c r="D1252" s="10"/>
    </row>
    <row r="1253" spans="3:4" x14ac:dyDescent="0.2">
      <c r="C1253" s="12"/>
      <c r="D1253" s="10"/>
    </row>
    <row r="1254" spans="3:4" x14ac:dyDescent="0.2">
      <c r="C1254" s="12"/>
      <c r="D1254" s="10"/>
    </row>
    <row r="1255" spans="3:4" x14ac:dyDescent="0.2">
      <c r="C1255" s="12"/>
      <c r="D1255" s="10"/>
    </row>
    <row r="1256" spans="3:4" x14ac:dyDescent="0.2">
      <c r="C1256" s="12"/>
      <c r="D1256" s="10"/>
    </row>
    <row r="1257" spans="3:4" x14ac:dyDescent="0.2">
      <c r="C1257" s="12"/>
      <c r="D1257" s="10"/>
    </row>
    <row r="1258" spans="3:4" x14ac:dyDescent="0.2">
      <c r="C1258" s="12"/>
      <c r="D1258" s="10"/>
    </row>
    <row r="1259" spans="3:4" x14ac:dyDescent="0.2">
      <c r="C1259" s="12"/>
      <c r="D1259" s="10"/>
    </row>
    <row r="1260" spans="3:4" x14ac:dyDescent="0.2">
      <c r="C1260" s="12"/>
      <c r="D1260" s="10"/>
    </row>
    <row r="1261" spans="3:4" x14ac:dyDescent="0.2">
      <c r="C1261" s="12"/>
      <c r="D1261" s="10"/>
    </row>
    <row r="1262" spans="3:4" x14ac:dyDescent="0.2">
      <c r="C1262" s="12"/>
      <c r="D1262" s="10"/>
    </row>
    <row r="1263" spans="3:4" x14ac:dyDescent="0.2">
      <c r="C1263" s="12"/>
      <c r="D1263" s="10"/>
    </row>
    <row r="1264" spans="3:4" x14ac:dyDescent="0.2">
      <c r="C1264" s="12"/>
      <c r="D1264" s="10"/>
    </row>
    <row r="1265" spans="3:4" x14ac:dyDescent="0.2">
      <c r="C1265" s="12"/>
      <c r="D1265" s="10"/>
    </row>
    <row r="1266" spans="3:4" x14ac:dyDescent="0.2">
      <c r="C1266" s="12"/>
      <c r="D1266" s="10"/>
    </row>
    <row r="1267" spans="3:4" x14ac:dyDescent="0.2">
      <c r="C1267" s="12"/>
      <c r="D1267" s="10"/>
    </row>
    <row r="1268" spans="3:4" x14ac:dyDescent="0.2">
      <c r="C1268" s="12"/>
      <c r="D1268" s="10"/>
    </row>
    <row r="1269" spans="3:4" x14ac:dyDescent="0.2">
      <c r="C1269" s="12"/>
      <c r="D1269" s="10"/>
    </row>
    <row r="1270" spans="3:4" x14ac:dyDescent="0.2">
      <c r="C1270" s="12"/>
      <c r="D1270" s="10"/>
    </row>
    <row r="1271" spans="3:4" x14ac:dyDescent="0.2">
      <c r="C1271" s="12"/>
      <c r="D1271" s="10"/>
    </row>
    <row r="1272" spans="3:4" x14ac:dyDescent="0.2">
      <c r="C1272" s="12"/>
      <c r="D1272" s="10"/>
    </row>
    <row r="1273" spans="3:4" x14ac:dyDescent="0.2">
      <c r="C1273" s="12"/>
      <c r="D1273" s="10"/>
    </row>
    <row r="1274" spans="3:4" x14ac:dyDescent="0.2">
      <c r="C1274" s="12"/>
      <c r="D1274" s="10"/>
    </row>
    <row r="1275" spans="3:4" x14ac:dyDescent="0.2">
      <c r="C1275" s="12"/>
      <c r="D1275" s="10"/>
    </row>
    <row r="1276" spans="3:4" x14ac:dyDescent="0.2">
      <c r="C1276" s="12"/>
      <c r="D1276" s="10"/>
    </row>
    <row r="1277" spans="3:4" x14ac:dyDescent="0.2">
      <c r="C1277" s="12"/>
      <c r="D1277" s="10"/>
    </row>
    <row r="1278" spans="3:4" x14ac:dyDescent="0.2">
      <c r="C1278" s="12"/>
      <c r="D1278" s="10"/>
    </row>
    <row r="1279" spans="3:4" x14ac:dyDescent="0.2">
      <c r="C1279" s="12"/>
      <c r="D1279" s="10"/>
    </row>
    <row r="1280" spans="3:4" x14ac:dyDescent="0.2">
      <c r="C1280" s="12"/>
      <c r="D1280" s="10"/>
    </row>
    <row r="1281" spans="3:4" x14ac:dyDescent="0.2">
      <c r="C1281" s="12"/>
      <c r="D1281" s="10"/>
    </row>
    <row r="1282" spans="3:4" x14ac:dyDescent="0.2">
      <c r="C1282" s="12"/>
      <c r="D1282" s="10"/>
    </row>
    <row r="1283" spans="3:4" x14ac:dyDescent="0.2">
      <c r="C1283" s="12"/>
      <c r="D1283" s="10"/>
    </row>
    <row r="1284" spans="3:4" x14ac:dyDescent="0.2">
      <c r="C1284" s="12"/>
      <c r="D1284" s="10"/>
    </row>
    <row r="1285" spans="3:4" x14ac:dyDescent="0.2">
      <c r="C1285" s="12"/>
      <c r="D1285" s="10"/>
    </row>
    <row r="1286" spans="3:4" x14ac:dyDescent="0.2">
      <c r="C1286" s="12"/>
      <c r="D1286" s="10"/>
    </row>
    <row r="1287" spans="3:4" x14ac:dyDescent="0.2">
      <c r="C1287" s="12"/>
      <c r="D1287" s="10"/>
    </row>
    <row r="1288" spans="3:4" x14ac:dyDescent="0.2">
      <c r="C1288" s="12"/>
      <c r="D1288" s="10"/>
    </row>
    <row r="1289" spans="3:4" x14ac:dyDescent="0.2">
      <c r="C1289" s="12"/>
      <c r="D1289" s="10"/>
    </row>
    <row r="1290" spans="3:4" x14ac:dyDescent="0.2">
      <c r="C1290" s="12"/>
      <c r="D1290" s="10"/>
    </row>
    <row r="1291" spans="3:4" x14ac:dyDescent="0.2">
      <c r="C1291" s="12"/>
      <c r="D1291" s="10"/>
    </row>
    <row r="1292" spans="3:4" x14ac:dyDescent="0.2">
      <c r="C1292" s="12"/>
      <c r="D1292" s="10"/>
    </row>
    <row r="1293" spans="3:4" x14ac:dyDescent="0.2">
      <c r="C1293" s="12"/>
      <c r="D1293" s="10"/>
    </row>
    <row r="1294" spans="3:4" x14ac:dyDescent="0.2">
      <c r="C1294" s="12"/>
      <c r="D1294" s="10"/>
    </row>
    <row r="1295" spans="3:4" x14ac:dyDescent="0.2">
      <c r="C1295" s="12"/>
      <c r="D1295" s="10"/>
    </row>
    <row r="1296" spans="3:4" x14ac:dyDescent="0.2">
      <c r="C1296" s="12"/>
      <c r="D1296" s="10"/>
    </row>
    <row r="1297" spans="3:4" x14ac:dyDescent="0.2">
      <c r="C1297" s="12"/>
      <c r="D1297" s="10"/>
    </row>
    <row r="1298" spans="3:4" x14ac:dyDescent="0.2">
      <c r="C1298" s="12"/>
      <c r="D1298" s="10"/>
    </row>
    <row r="1299" spans="3:4" x14ac:dyDescent="0.2">
      <c r="C1299" s="12"/>
      <c r="D1299" s="10"/>
    </row>
    <row r="1300" spans="3:4" x14ac:dyDescent="0.2">
      <c r="C1300" s="12"/>
      <c r="D1300" s="10"/>
    </row>
    <row r="1301" spans="3:4" x14ac:dyDescent="0.2">
      <c r="C1301" s="12"/>
      <c r="D1301" s="10"/>
    </row>
    <row r="1302" spans="3:4" x14ac:dyDescent="0.2">
      <c r="C1302" s="12"/>
      <c r="D1302" s="10"/>
    </row>
    <row r="1303" spans="3:4" x14ac:dyDescent="0.2">
      <c r="C1303" s="12"/>
      <c r="D1303" s="10"/>
    </row>
    <row r="1304" spans="3:4" x14ac:dyDescent="0.2">
      <c r="C1304" s="12"/>
      <c r="D1304" s="10"/>
    </row>
    <row r="1305" spans="3:4" x14ac:dyDescent="0.2">
      <c r="C1305" s="12"/>
      <c r="D1305" s="10"/>
    </row>
    <row r="1306" spans="3:4" x14ac:dyDescent="0.2">
      <c r="C1306" s="12"/>
      <c r="D1306" s="10"/>
    </row>
    <row r="1307" spans="3:4" x14ac:dyDescent="0.2">
      <c r="C1307" s="12"/>
      <c r="D1307" s="10"/>
    </row>
    <row r="1308" spans="3:4" x14ac:dyDescent="0.2">
      <c r="C1308" s="12"/>
      <c r="D1308" s="10"/>
    </row>
    <row r="1309" spans="3:4" x14ac:dyDescent="0.2">
      <c r="C1309" s="12"/>
      <c r="D1309" s="10"/>
    </row>
    <row r="1310" spans="3:4" x14ac:dyDescent="0.2">
      <c r="C1310" s="12"/>
      <c r="D1310" s="10"/>
    </row>
    <row r="1311" spans="3:4" x14ac:dyDescent="0.2">
      <c r="C1311" s="12"/>
      <c r="D1311" s="10"/>
    </row>
    <row r="1312" spans="3:4" x14ac:dyDescent="0.2">
      <c r="C1312" s="12"/>
      <c r="D1312" s="10"/>
    </row>
    <row r="1313" spans="3:4" x14ac:dyDescent="0.2">
      <c r="C1313" s="12"/>
      <c r="D1313" s="10"/>
    </row>
    <row r="1314" spans="3:4" x14ac:dyDescent="0.2">
      <c r="C1314" s="12"/>
      <c r="D1314" s="10"/>
    </row>
    <row r="1315" spans="3:4" x14ac:dyDescent="0.2">
      <c r="C1315" s="12"/>
      <c r="D1315" s="10"/>
    </row>
    <row r="1316" spans="3:4" x14ac:dyDescent="0.2">
      <c r="C1316" s="12"/>
      <c r="D1316" s="10"/>
    </row>
    <row r="1317" spans="3:4" x14ac:dyDescent="0.2">
      <c r="C1317" s="12"/>
      <c r="D1317" s="10"/>
    </row>
    <row r="1318" spans="3:4" x14ac:dyDescent="0.2">
      <c r="C1318" s="12"/>
      <c r="D1318" s="10"/>
    </row>
    <row r="1319" spans="3:4" x14ac:dyDescent="0.2">
      <c r="C1319" s="12"/>
      <c r="D1319" s="10"/>
    </row>
    <row r="1320" spans="3:4" x14ac:dyDescent="0.2">
      <c r="C1320" s="12"/>
      <c r="D1320" s="10"/>
    </row>
    <row r="1321" spans="3:4" x14ac:dyDescent="0.2">
      <c r="C1321" s="12"/>
      <c r="D1321" s="10"/>
    </row>
    <row r="1322" spans="3:4" x14ac:dyDescent="0.2">
      <c r="C1322" s="12"/>
      <c r="D1322" s="10"/>
    </row>
    <row r="1323" spans="3:4" x14ac:dyDescent="0.2">
      <c r="C1323" s="12"/>
      <c r="D1323" s="10"/>
    </row>
    <row r="1324" spans="3:4" x14ac:dyDescent="0.2">
      <c r="C1324" s="12"/>
      <c r="D1324" s="10"/>
    </row>
    <row r="1325" spans="3:4" x14ac:dyDescent="0.2">
      <c r="C1325" s="12"/>
      <c r="D1325" s="10"/>
    </row>
    <row r="1326" spans="3:4" x14ac:dyDescent="0.2">
      <c r="C1326" s="12"/>
      <c r="D1326" s="10"/>
    </row>
    <row r="1327" spans="3:4" x14ac:dyDescent="0.2">
      <c r="C1327" s="12"/>
      <c r="D1327" s="10"/>
    </row>
    <row r="1328" spans="3:4" x14ac:dyDescent="0.2">
      <c r="C1328" s="12"/>
      <c r="D1328" s="10"/>
    </row>
    <row r="1329" spans="3:4" x14ac:dyDescent="0.2">
      <c r="C1329" s="12"/>
      <c r="D1329" s="10"/>
    </row>
    <row r="1330" spans="3:4" x14ac:dyDescent="0.2">
      <c r="C1330" s="12"/>
      <c r="D1330" s="10"/>
    </row>
    <row r="1331" spans="3:4" x14ac:dyDescent="0.2">
      <c r="C1331" s="12"/>
      <c r="D1331" s="10"/>
    </row>
    <row r="1332" spans="3:4" x14ac:dyDescent="0.2">
      <c r="C1332" s="12"/>
      <c r="D1332" s="10"/>
    </row>
    <row r="1333" spans="3:4" x14ac:dyDescent="0.2">
      <c r="C1333" s="12"/>
      <c r="D1333" s="10"/>
    </row>
    <row r="1334" spans="3:4" x14ac:dyDescent="0.2">
      <c r="C1334" s="12"/>
      <c r="D1334" s="10"/>
    </row>
    <row r="1335" spans="3:4" x14ac:dyDescent="0.2">
      <c r="C1335" s="12"/>
      <c r="D1335" s="10"/>
    </row>
    <row r="1336" spans="3:4" x14ac:dyDescent="0.2">
      <c r="C1336" s="12"/>
      <c r="D1336" s="10"/>
    </row>
    <row r="1337" spans="3:4" x14ac:dyDescent="0.2">
      <c r="C1337" s="12"/>
      <c r="D1337" s="10"/>
    </row>
    <row r="1338" spans="3:4" x14ac:dyDescent="0.2">
      <c r="C1338" s="12"/>
      <c r="D1338" s="10"/>
    </row>
    <row r="1339" spans="3:4" x14ac:dyDescent="0.2">
      <c r="C1339" s="12"/>
      <c r="D1339" s="10"/>
    </row>
    <row r="1340" spans="3:4" x14ac:dyDescent="0.2">
      <c r="C1340" s="12"/>
      <c r="D1340" s="10"/>
    </row>
    <row r="1341" spans="3:4" x14ac:dyDescent="0.2">
      <c r="C1341" s="12"/>
      <c r="D1341" s="10"/>
    </row>
    <row r="1342" spans="3:4" x14ac:dyDescent="0.2">
      <c r="C1342" s="12"/>
      <c r="D1342" s="10"/>
    </row>
    <row r="1343" spans="3:4" x14ac:dyDescent="0.2">
      <c r="C1343" s="12"/>
      <c r="D1343" s="10"/>
    </row>
    <row r="1344" spans="3:4" x14ac:dyDescent="0.2">
      <c r="C1344" s="12"/>
      <c r="D1344" s="10"/>
    </row>
    <row r="1345" spans="3:4" x14ac:dyDescent="0.2">
      <c r="C1345" s="12"/>
      <c r="D1345" s="10"/>
    </row>
    <row r="1346" spans="3:4" x14ac:dyDescent="0.2">
      <c r="C1346" s="12"/>
      <c r="D1346" s="10"/>
    </row>
    <row r="1347" spans="3:4" x14ac:dyDescent="0.2">
      <c r="C1347" s="12"/>
      <c r="D1347" s="10"/>
    </row>
    <row r="1348" spans="3:4" x14ac:dyDescent="0.2">
      <c r="C1348" s="12"/>
      <c r="D1348" s="10"/>
    </row>
    <row r="1349" spans="3:4" x14ac:dyDescent="0.2">
      <c r="C1349" s="12"/>
      <c r="D1349" s="10"/>
    </row>
    <row r="1350" spans="3:4" x14ac:dyDescent="0.2">
      <c r="C1350" s="12"/>
      <c r="D1350" s="10"/>
    </row>
    <row r="1351" spans="3:4" x14ac:dyDescent="0.2">
      <c r="C1351" s="12"/>
      <c r="D1351" s="10"/>
    </row>
    <row r="1352" spans="3:4" x14ac:dyDescent="0.2">
      <c r="C1352" s="12"/>
      <c r="D1352" s="10"/>
    </row>
    <row r="1353" spans="3:4" x14ac:dyDescent="0.2">
      <c r="C1353" s="12"/>
      <c r="D1353" s="10"/>
    </row>
    <row r="1354" spans="3:4" x14ac:dyDescent="0.2">
      <c r="C1354" s="12"/>
      <c r="D1354" s="10"/>
    </row>
    <row r="1355" spans="3:4" x14ac:dyDescent="0.2">
      <c r="C1355" s="12"/>
      <c r="D1355" s="10"/>
    </row>
    <row r="1356" spans="3:4" x14ac:dyDescent="0.2">
      <c r="C1356" s="12"/>
      <c r="D1356" s="10"/>
    </row>
    <row r="1357" spans="3:4" x14ac:dyDescent="0.2">
      <c r="C1357" s="12"/>
      <c r="D1357" s="10"/>
    </row>
    <row r="1358" spans="3:4" x14ac:dyDescent="0.2">
      <c r="C1358" s="12"/>
      <c r="D1358" s="10"/>
    </row>
    <row r="1359" spans="3:4" x14ac:dyDescent="0.2">
      <c r="C1359" s="12"/>
      <c r="D1359" s="10"/>
    </row>
    <row r="1360" spans="3:4" x14ac:dyDescent="0.2">
      <c r="C1360" s="12"/>
      <c r="D1360" s="10"/>
    </row>
    <row r="1361" spans="3:4" x14ac:dyDescent="0.2">
      <c r="C1361" s="12"/>
      <c r="D1361" s="10"/>
    </row>
    <row r="1362" spans="3:4" x14ac:dyDescent="0.2">
      <c r="C1362" s="12"/>
      <c r="D1362" s="10"/>
    </row>
    <row r="1363" spans="3:4" x14ac:dyDescent="0.2">
      <c r="C1363" s="12"/>
      <c r="D1363" s="10"/>
    </row>
    <row r="1364" spans="3:4" x14ac:dyDescent="0.2">
      <c r="C1364" s="12"/>
      <c r="D1364" s="10"/>
    </row>
    <row r="1365" spans="3:4" x14ac:dyDescent="0.2">
      <c r="C1365" s="12"/>
      <c r="D1365" s="10"/>
    </row>
    <row r="1366" spans="3:4" x14ac:dyDescent="0.2">
      <c r="C1366" s="12"/>
      <c r="D1366" s="10"/>
    </row>
    <row r="1367" spans="3:4" x14ac:dyDescent="0.2">
      <c r="C1367" s="12"/>
      <c r="D1367" s="10"/>
    </row>
    <row r="1368" spans="3:4" x14ac:dyDescent="0.2">
      <c r="C1368" s="12"/>
      <c r="D1368" s="10"/>
    </row>
    <row r="1369" spans="3:4" x14ac:dyDescent="0.2">
      <c r="C1369" s="12"/>
      <c r="D1369" s="10"/>
    </row>
    <row r="1370" spans="3:4" x14ac:dyDescent="0.2">
      <c r="C1370" s="12"/>
      <c r="D1370" s="10"/>
    </row>
    <row r="1371" spans="3:4" x14ac:dyDescent="0.2">
      <c r="C1371" s="12"/>
      <c r="D1371" s="10"/>
    </row>
    <row r="1372" spans="3:4" x14ac:dyDescent="0.2">
      <c r="C1372" s="12"/>
      <c r="D1372" s="10"/>
    </row>
    <row r="1373" spans="3:4" x14ac:dyDescent="0.2">
      <c r="C1373" s="12"/>
      <c r="D1373" s="10"/>
    </row>
    <row r="1374" spans="3:4" x14ac:dyDescent="0.2">
      <c r="C1374" s="12"/>
      <c r="D1374" s="10"/>
    </row>
    <row r="1375" spans="3:4" x14ac:dyDescent="0.2">
      <c r="C1375" s="12"/>
      <c r="D1375" s="10"/>
    </row>
    <row r="1376" spans="3:4" x14ac:dyDescent="0.2">
      <c r="C1376" s="12"/>
      <c r="D1376" s="10"/>
    </row>
    <row r="1377" spans="3:4" x14ac:dyDescent="0.2">
      <c r="C1377" s="12"/>
      <c r="D1377" s="10"/>
    </row>
    <row r="1378" spans="3:4" x14ac:dyDescent="0.2">
      <c r="C1378" s="12"/>
      <c r="D1378" s="10"/>
    </row>
    <row r="1379" spans="3:4" x14ac:dyDescent="0.2">
      <c r="C1379" s="12"/>
      <c r="D1379" s="10"/>
    </row>
    <row r="1380" spans="3:4" x14ac:dyDescent="0.2">
      <c r="C1380" s="12"/>
      <c r="D1380" s="10"/>
    </row>
    <row r="1381" spans="3:4" x14ac:dyDescent="0.2">
      <c r="C1381" s="12"/>
      <c r="D1381" s="10"/>
    </row>
    <row r="1382" spans="3:4" x14ac:dyDescent="0.2">
      <c r="C1382" s="12"/>
      <c r="D1382" s="10"/>
    </row>
    <row r="1383" spans="3:4" x14ac:dyDescent="0.2">
      <c r="C1383" s="12"/>
      <c r="D1383" s="10"/>
    </row>
    <row r="1384" spans="3:4" x14ac:dyDescent="0.2">
      <c r="C1384" s="12"/>
      <c r="D1384" s="10"/>
    </row>
    <row r="1385" spans="3:4" x14ac:dyDescent="0.2">
      <c r="C1385" s="12"/>
      <c r="D1385" s="10"/>
    </row>
    <row r="1386" spans="3:4" x14ac:dyDescent="0.2">
      <c r="C1386" s="12"/>
      <c r="D1386" s="10"/>
    </row>
    <row r="1387" spans="3:4" x14ac:dyDescent="0.2">
      <c r="C1387" s="12"/>
      <c r="D1387" s="10"/>
    </row>
    <row r="1388" spans="3:4" x14ac:dyDescent="0.2">
      <c r="C1388" s="12"/>
      <c r="D1388" s="10"/>
    </row>
    <row r="1389" spans="3:4" x14ac:dyDescent="0.2">
      <c r="C1389" s="12"/>
      <c r="D1389" s="10"/>
    </row>
    <row r="1390" spans="3:4" x14ac:dyDescent="0.2">
      <c r="C1390" s="12"/>
      <c r="D1390" s="10"/>
    </row>
    <row r="1391" spans="3:4" x14ac:dyDescent="0.2">
      <c r="C1391" s="12"/>
      <c r="D1391" s="10"/>
    </row>
    <row r="1392" spans="3:4" x14ac:dyDescent="0.2">
      <c r="C1392" s="12"/>
      <c r="D1392" s="10"/>
    </row>
    <row r="1393" spans="3:4" x14ac:dyDescent="0.2">
      <c r="C1393" s="12"/>
      <c r="D1393" s="10"/>
    </row>
    <row r="1394" spans="3:4" x14ac:dyDescent="0.2">
      <c r="C1394" s="12"/>
      <c r="D1394" s="10"/>
    </row>
    <row r="1395" spans="3:4" x14ac:dyDescent="0.2">
      <c r="C1395" s="12"/>
      <c r="D1395" s="10"/>
    </row>
    <row r="1396" spans="3:4" x14ac:dyDescent="0.2">
      <c r="C1396" s="12"/>
      <c r="D1396" s="10"/>
    </row>
    <row r="1397" spans="3:4" x14ac:dyDescent="0.2">
      <c r="C1397" s="12"/>
      <c r="D1397" s="10"/>
    </row>
    <row r="1398" spans="3:4" x14ac:dyDescent="0.2">
      <c r="C1398" s="12"/>
      <c r="D1398" s="10"/>
    </row>
    <row r="1399" spans="3:4" x14ac:dyDescent="0.2">
      <c r="C1399" s="12"/>
      <c r="D1399" s="10"/>
    </row>
    <row r="1400" spans="3:4" x14ac:dyDescent="0.2">
      <c r="C1400" s="12"/>
      <c r="D1400" s="10"/>
    </row>
    <row r="1401" spans="3:4" x14ac:dyDescent="0.2">
      <c r="C1401" s="12"/>
      <c r="D1401" s="10"/>
    </row>
    <row r="1402" spans="3:4" x14ac:dyDescent="0.2">
      <c r="C1402" s="12"/>
      <c r="D1402" s="10"/>
    </row>
    <row r="1403" spans="3:4" x14ac:dyDescent="0.2">
      <c r="C1403" s="12"/>
      <c r="D1403" s="10"/>
    </row>
    <row r="1404" spans="3:4" x14ac:dyDescent="0.2">
      <c r="C1404" s="12"/>
      <c r="D1404" s="10"/>
    </row>
    <row r="1405" spans="3:4" x14ac:dyDescent="0.2">
      <c r="C1405" s="12"/>
      <c r="D1405" s="10"/>
    </row>
    <row r="1406" spans="3:4" x14ac:dyDescent="0.2">
      <c r="C1406" s="12"/>
      <c r="D1406" s="10"/>
    </row>
    <row r="1407" spans="3:4" x14ac:dyDescent="0.2">
      <c r="C1407" s="12"/>
      <c r="D1407" s="10"/>
    </row>
    <row r="1408" spans="3:4" x14ac:dyDescent="0.2">
      <c r="C1408" s="12"/>
      <c r="D1408" s="10"/>
    </row>
    <row r="1409" spans="3:4" x14ac:dyDescent="0.2">
      <c r="C1409" s="12"/>
      <c r="D1409" s="10"/>
    </row>
    <row r="1410" spans="3:4" x14ac:dyDescent="0.2">
      <c r="C1410" s="12"/>
      <c r="D1410" s="10"/>
    </row>
    <row r="1411" spans="3:4" x14ac:dyDescent="0.2">
      <c r="C1411" s="12"/>
      <c r="D1411" s="10"/>
    </row>
    <row r="1412" spans="3:4" x14ac:dyDescent="0.2">
      <c r="C1412" s="12"/>
      <c r="D1412" s="10"/>
    </row>
    <row r="1413" spans="3:4" x14ac:dyDescent="0.2">
      <c r="C1413" s="12"/>
      <c r="D1413" s="10"/>
    </row>
    <row r="1414" spans="3:4" x14ac:dyDescent="0.2">
      <c r="C1414" s="12"/>
      <c r="D1414" s="10"/>
    </row>
    <row r="1415" spans="3:4" x14ac:dyDescent="0.2">
      <c r="C1415" s="12"/>
      <c r="D1415" s="10"/>
    </row>
    <row r="1416" spans="3:4" x14ac:dyDescent="0.2">
      <c r="C1416" s="12"/>
      <c r="D1416" s="10"/>
    </row>
    <row r="1417" spans="3:4" x14ac:dyDescent="0.2">
      <c r="C1417" s="12"/>
      <c r="D1417" s="10"/>
    </row>
    <row r="1418" spans="3:4" x14ac:dyDescent="0.2">
      <c r="C1418" s="12"/>
      <c r="D1418" s="10"/>
    </row>
    <row r="1419" spans="3:4" x14ac:dyDescent="0.2">
      <c r="C1419" s="12"/>
      <c r="D1419" s="10"/>
    </row>
    <row r="1420" spans="3:4" x14ac:dyDescent="0.2">
      <c r="C1420" s="12"/>
      <c r="D1420" s="10"/>
    </row>
    <row r="1421" spans="3:4" x14ac:dyDescent="0.2">
      <c r="C1421" s="12"/>
      <c r="D1421" s="10"/>
    </row>
    <row r="1422" spans="3:4" x14ac:dyDescent="0.2">
      <c r="C1422" s="12"/>
      <c r="D1422" s="10"/>
    </row>
    <row r="1423" spans="3:4" x14ac:dyDescent="0.2">
      <c r="C1423" s="12"/>
      <c r="D1423" s="10"/>
    </row>
    <row r="1424" spans="3:4" x14ac:dyDescent="0.2">
      <c r="C1424" s="12"/>
      <c r="D1424" s="10"/>
    </row>
    <row r="1425" spans="3:4" x14ac:dyDescent="0.2">
      <c r="C1425" s="12"/>
      <c r="D1425" s="10"/>
    </row>
    <row r="1426" spans="3:4" x14ac:dyDescent="0.2">
      <c r="C1426" s="12"/>
      <c r="D1426" s="10"/>
    </row>
    <row r="1427" spans="3:4" x14ac:dyDescent="0.2">
      <c r="C1427" s="12"/>
      <c r="D1427" s="10"/>
    </row>
    <row r="1428" spans="3:4" x14ac:dyDescent="0.2">
      <c r="C1428" s="12"/>
      <c r="D1428" s="10"/>
    </row>
    <row r="1429" spans="3:4" x14ac:dyDescent="0.2">
      <c r="C1429" s="12"/>
      <c r="D1429" s="10"/>
    </row>
    <row r="1430" spans="3:4" x14ac:dyDescent="0.2">
      <c r="C1430" s="12"/>
      <c r="D1430" s="10"/>
    </row>
    <row r="1431" spans="3:4" x14ac:dyDescent="0.2">
      <c r="C1431" s="12"/>
      <c r="D1431" s="10"/>
    </row>
    <row r="1432" spans="3:4" x14ac:dyDescent="0.2">
      <c r="C1432" s="12"/>
      <c r="D1432" s="10"/>
    </row>
    <row r="1433" spans="3:4" x14ac:dyDescent="0.2">
      <c r="C1433" s="12"/>
      <c r="D1433" s="10"/>
    </row>
    <row r="1434" spans="3:4" x14ac:dyDescent="0.2">
      <c r="C1434" s="12"/>
      <c r="D1434" s="10"/>
    </row>
    <row r="1435" spans="3:4" x14ac:dyDescent="0.2">
      <c r="C1435" s="12"/>
      <c r="D1435" s="10"/>
    </row>
    <row r="1436" spans="3:4" x14ac:dyDescent="0.2">
      <c r="C1436" s="12"/>
      <c r="D1436" s="10"/>
    </row>
    <row r="1437" spans="3:4" x14ac:dyDescent="0.2">
      <c r="C1437" s="12"/>
      <c r="D1437" s="10"/>
    </row>
    <row r="1438" spans="3:4" x14ac:dyDescent="0.2">
      <c r="C1438" s="12"/>
      <c r="D1438" s="10"/>
    </row>
    <row r="1439" spans="3:4" x14ac:dyDescent="0.2">
      <c r="C1439" s="12"/>
      <c r="D1439" s="10"/>
    </row>
    <row r="1440" spans="3:4" x14ac:dyDescent="0.2">
      <c r="C1440" s="12"/>
      <c r="D1440" s="10"/>
    </row>
    <row r="1441" spans="3:4" x14ac:dyDescent="0.2">
      <c r="C1441" s="12"/>
      <c r="D1441" s="10"/>
    </row>
    <row r="1442" spans="3:4" x14ac:dyDescent="0.2">
      <c r="C1442" s="12"/>
      <c r="D1442" s="10"/>
    </row>
    <row r="1443" spans="3:4" x14ac:dyDescent="0.2">
      <c r="C1443" s="12"/>
      <c r="D1443" s="10"/>
    </row>
    <row r="1444" spans="3:4" x14ac:dyDescent="0.2">
      <c r="C1444" s="12"/>
      <c r="D1444" s="10"/>
    </row>
    <row r="1445" spans="3:4" x14ac:dyDescent="0.2">
      <c r="C1445" s="12"/>
      <c r="D1445" s="10"/>
    </row>
    <row r="1446" spans="3:4" x14ac:dyDescent="0.2">
      <c r="C1446" s="12"/>
      <c r="D1446" s="10"/>
    </row>
    <row r="1447" spans="3:4" x14ac:dyDescent="0.2">
      <c r="C1447" s="12"/>
      <c r="D1447" s="10"/>
    </row>
    <row r="1448" spans="3:4" x14ac:dyDescent="0.2">
      <c r="C1448" s="12"/>
      <c r="D1448" s="10"/>
    </row>
    <row r="1449" spans="3:4" x14ac:dyDescent="0.2">
      <c r="C1449" s="12"/>
      <c r="D1449" s="10"/>
    </row>
    <row r="1450" spans="3:4" x14ac:dyDescent="0.2">
      <c r="C1450" s="12"/>
      <c r="D1450" s="10"/>
    </row>
    <row r="1451" spans="3:4" x14ac:dyDescent="0.2">
      <c r="C1451" s="12"/>
      <c r="D1451" s="10"/>
    </row>
    <row r="1452" spans="3:4" x14ac:dyDescent="0.2">
      <c r="C1452" s="12"/>
      <c r="D1452" s="10"/>
    </row>
    <row r="1453" spans="3:4" x14ac:dyDescent="0.2">
      <c r="C1453" s="12"/>
      <c r="D1453" s="10"/>
    </row>
    <row r="1454" spans="3:4" x14ac:dyDescent="0.2">
      <c r="C1454" s="12"/>
      <c r="D1454" s="10"/>
    </row>
    <row r="1455" spans="3:4" x14ac:dyDescent="0.2">
      <c r="C1455" s="12"/>
      <c r="D1455" s="10"/>
    </row>
    <row r="1456" spans="3:4" x14ac:dyDescent="0.2">
      <c r="C1456" s="12"/>
      <c r="D1456" s="10"/>
    </row>
    <row r="1457" spans="3:4" x14ac:dyDescent="0.2">
      <c r="C1457" s="12"/>
      <c r="D1457" s="10"/>
    </row>
    <row r="1458" spans="3:4" x14ac:dyDescent="0.2">
      <c r="C1458" s="12"/>
      <c r="D1458" s="10"/>
    </row>
    <row r="1459" spans="3:4" x14ac:dyDescent="0.2">
      <c r="C1459" s="12"/>
      <c r="D1459" s="10"/>
    </row>
    <row r="1460" spans="3:4" x14ac:dyDescent="0.2">
      <c r="C1460" s="12"/>
      <c r="D1460" s="10"/>
    </row>
    <row r="1461" spans="3:4" x14ac:dyDescent="0.2">
      <c r="C1461" s="12"/>
      <c r="D1461" s="10"/>
    </row>
    <row r="1462" spans="3:4" x14ac:dyDescent="0.2">
      <c r="C1462" s="12"/>
      <c r="D1462" s="10"/>
    </row>
    <row r="1463" spans="3:4" x14ac:dyDescent="0.2">
      <c r="C1463" s="12"/>
      <c r="D1463" s="10"/>
    </row>
    <row r="1464" spans="3:4" x14ac:dyDescent="0.2">
      <c r="C1464" s="12"/>
      <c r="D1464" s="10"/>
    </row>
    <row r="1465" spans="3:4" x14ac:dyDescent="0.2">
      <c r="C1465" s="12"/>
      <c r="D1465" s="10"/>
    </row>
    <row r="1466" spans="3:4" x14ac:dyDescent="0.2">
      <c r="C1466" s="12"/>
      <c r="D1466" s="10"/>
    </row>
    <row r="1467" spans="3:4" x14ac:dyDescent="0.2">
      <c r="C1467" s="12"/>
      <c r="D1467" s="10"/>
    </row>
    <row r="1468" spans="3:4" x14ac:dyDescent="0.2">
      <c r="C1468" s="12"/>
      <c r="D1468" s="10"/>
    </row>
    <row r="1469" spans="3:4" x14ac:dyDescent="0.2">
      <c r="C1469" s="12"/>
      <c r="D1469" s="10"/>
    </row>
    <row r="1470" spans="3:4" x14ac:dyDescent="0.2">
      <c r="C1470" s="12"/>
      <c r="D1470" s="10"/>
    </row>
    <row r="1471" spans="3:4" x14ac:dyDescent="0.2">
      <c r="C1471" s="12"/>
      <c r="D1471" s="10"/>
    </row>
    <row r="1472" spans="3:4" x14ac:dyDescent="0.2">
      <c r="C1472" s="12"/>
      <c r="D1472" s="10"/>
    </row>
    <row r="1473" spans="3:4" x14ac:dyDescent="0.2">
      <c r="C1473" s="12"/>
      <c r="D1473" s="10"/>
    </row>
    <row r="1474" spans="3:4" x14ac:dyDescent="0.2">
      <c r="C1474" s="12"/>
      <c r="D1474" s="10"/>
    </row>
    <row r="1475" spans="3:4" x14ac:dyDescent="0.2">
      <c r="C1475" s="12"/>
      <c r="D1475" s="10"/>
    </row>
    <row r="1476" spans="3:4" x14ac:dyDescent="0.2">
      <c r="C1476" s="12"/>
      <c r="D1476" s="10"/>
    </row>
    <row r="1477" spans="3:4" x14ac:dyDescent="0.2">
      <c r="C1477" s="12"/>
      <c r="D1477" s="10"/>
    </row>
    <row r="1478" spans="3:4" x14ac:dyDescent="0.2">
      <c r="C1478" s="12"/>
      <c r="D1478" s="10"/>
    </row>
    <row r="1479" spans="3:4" x14ac:dyDescent="0.2">
      <c r="C1479" s="12"/>
      <c r="D1479" s="10"/>
    </row>
    <row r="1480" spans="3:4" x14ac:dyDescent="0.2">
      <c r="C1480" s="12"/>
      <c r="D1480" s="10"/>
    </row>
    <row r="1481" spans="3:4" x14ac:dyDescent="0.2">
      <c r="C1481" s="12"/>
      <c r="D1481" s="10"/>
    </row>
    <row r="1482" spans="3:4" x14ac:dyDescent="0.2">
      <c r="C1482" s="12"/>
      <c r="D1482" s="10"/>
    </row>
    <row r="1483" spans="3:4" x14ac:dyDescent="0.2">
      <c r="C1483" s="12"/>
      <c r="D1483" s="10"/>
    </row>
    <row r="1484" spans="3:4" x14ac:dyDescent="0.2">
      <c r="C1484" s="12"/>
      <c r="D1484" s="10"/>
    </row>
    <row r="1485" spans="3:4" x14ac:dyDescent="0.2">
      <c r="C1485" s="12"/>
      <c r="D1485" s="10"/>
    </row>
    <row r="1486" spans="3:4" x14ac:dyDescent="0.2">
      <c r="C1486" s="12"/>
      <c r="D1486" s="10"/>
    </row>
    <row r="1487" spans="3:4" x14ac:dyDescent="0.2">
      <c r="C1487" s="12"/>
    </row>
    <row r="1488" spans="3:4" x14ac:dyDescent="0.2">
      <c r="C1488" s="12"/>
    </row>
    <row r="1489" spans="3:3" x14ac:dyDescent="0.2">
      <c r="C1489" s="12"/>
    </row>
    <row r="1490" spans="3:3" x14ac:dyDescent="0.2">
      <c r="C1490" s="12"/>
    </row>
    <row r="1491" spans="3:3" x14ac:dyDescent="0.2">
      <c r="C1491" s="12"/>
    </row>
    <row r="1492" spans="3:3" x14ac:dyDescent="0.2">
      <c r="C1492" s="12"/>
    </row>
    <row r="1493" spans="3:3" x14ac:dyDescent="0.2">
      <c r="C1493" s="12"/>
    </row>
    <row r="1494" spans="3:3" x14ac:dyDescent="0.2">
      <c r="C1494" s="12"/>
    </row>
    <row r="1495" spans="3:3" x14ac:dyDescent="0.2">
      <c r="C1495" s="12"/>
    </row>
    <row r="1496" spans="3:3" x14ac:dyDescent="0.2">
      <c r="C1496" s="12"/>
    </row>
    <row r="1497" spans="3:3" x14ac:dyDescent="0.2">
      <c r="C1497" s="12"/>
    </row>
    <row r="1498" spans="3:3" x14ac:dyDescent="0.2">
      <c r="C1498" s="12"/>
    </row>
    <row r="1499" spans="3:3" x14ac:dyDescent="0.2">
      <c r="C1499" s="12"/>
    </row>
    <row r="1500" spans="3:3" x14ac:dyDescent="0.2">
      <c r="C1500" s="12"/>
    </row>
    <row r="1501" spans="3:3" x14ac:dyDescent="0.2">
      <c r="C1501" s="12"/>
    </row>
    <row r="1502" spans="3:3" x14ac:dyDescent="0.2">
      <c r="C1502" s="12"/>
    </row>
    <row r="1503" spans="3:3" x14ac:dyDescent="0.2">
      <c r="C1503" s="12"/>
    </row>
    <row r="1504" spans="3:3" x14ac:dyDescent="0.2">
      <c r="C1504" s="12"/>
    </row>
    <row r="1505" spans="3:3" x14ac:dyDescent="0.2">
      <c r="C1505" s="12"/>
    </row>
    <row r="1506" spans="3:3" x14ac:dyDescent="0.2">
      <c r="C1506" s="12"/>
    </row>
    <row r="1507" spans="3:3" x14ac:dyDescent="0.2">
      <c r="C1507" s="12"/>
    </row>
    <row r="1508" spans="3:3" x14ac:dyDescent="0.2">
      <c r="C1508" s="12"/>
    </row>
    <row r="1509" spans="3:3" x14ac:dyDescent="0.2">
      <c r="C1509" s="12"/>
    </row>
    <row r="1510" spans="3:3" x14ac:dyDescent="0.2">
      <c r="C1510" s="12"/>
    </row>
    <row r="1511" spans="3:3" x14ac:dyDescent="0.2">
      <c r="C1511" s="12"/>
    </row>
    <row r="1512" spans="3:3" x14ac:dyDescent="0.2">
      <c r="C1512" s="12"/>
    </row>
    <row r="1513" spans="3:3" x14ac:dyDescent="0.2">
      <c r="C1513" s="12"/>
    </row>
    <row r="1514" spans="3:3" x14ac:dyDescent="0.2">
      <c r="C1514" s="12"/>
    </row>
    <row r="1515" spans="3:3" x14ac:dyDescent="0.2">
      <c r="C1515" s="12"/>
    </row>
    <row r="1516" spans="3:3" x14ac:dyDescent="0.2">
      <c r="C1516" s="12"/>
    </row>
    <row r="1517" spans="3:3" x14ac:dyDescent="0.2">
      <c r="C1517" s="12"/>
    </row>
    <row r="1518" spans="3:3" x14ac:dyDescent="0.2">
      <c r="C1518" s="12"/>
    </row>
    <row r="1519" spans="3:3" x14ac:dyDescent="0.2">
      <c r="C1519" s="12"/>
    </row>
    <row r="1520" spans="3:3" x14ac:dyDescent="0.2">
      <c r="C1520" s="12"/>
    </row>
    <row r="1521" spans="3:3" x14ac:dyDescent="0.2">
      <c r="C1521" s="12"/>
    </row>
    <row r="1522" spans="3:3" x14ac:dyDescent="0.2">
      <c r="C1522" s="12"/>
    </row>
    <row r="1523" spans="3:3" x14ac:dyDescent="0.2">
      <c r="C1523" s="12"/>
    </row>
    <row r="1524" spans="3:3" x14ac:dyDescent="0.2">
      <c r="C1524" s="12"/>
    </row>
    <row r="1525" spans="3:3" x14ac:dyDescent="0.2">
      <c r="C1525" s="12"/>
    </row>
    <row r="1526" spans="3:3" x14ac:dyDescent="0.2">
      <c r="C1526" s="12"/>
    </row>
    <row r="1527" spans="3:3" x14ac:dyDescent="0.2">
      <c r="C1527" s="12"/>
    </row>
    <row r="1528" spans="3:3" x14ac:dyDescent="0.2">
      <c r="C1528" s="12"/>
    </row>
    <row r="1529" spans="3:3" x14ac:dyDescent="0.2">
      <c r="C1529" s="12"/>
    </row>
    <row r="1530" spans="3:3" x14ac:dyDescent="0.2">
      <c r="C1530" s="12"/>
    </row>
    <row r="1531" spans="3:3" x14ac:dyDescent="0.2">
      <c r="C1531" s="12"/>
    </row>
    <row r="1532" spans="3:3" x14ac:dyDescent="0.2">
      <c r="C1532" s="12"/>
    </row>
    <row r="1533" spans="3:3" x14ac:dyDescent="0.2">
      <c r="C1533" s="12"/>
    </row>
    <row r="1534" spans="3:3" x14ac:dyDescent="0.2">
      <c r="C1534" s="12"/>
    </row>
    <row r="1535" spans="3:3" x14ac:dyDescent="0.2">
      <c r="C1535" s="12"/>
    </row>
    <row r="1536" spans="3:3" x14ac:dyDescent="0.2">
      <c r="C1536" s="12"/>
    </row>
    <row r="1537" spans="3:3" x14ac:dyDescent="0.2">
      <c r="C1537" s="12"/>
    </row>
    <row r="1538" spans="3:3" x14ac:dyDescent="0.2">
      <c r="C1538" s="12"/>
    </row>
    <row r="1539" spans="3:3" x14ac:dyDescent="0.2">
      <c r="C1539" s="12"/>
    </row>
    <row r="1540" spans="3:3" x14ac:dyDescent="0.2">
      <c r="C1540" s="12"/>
    </row>
    <row r="1541" spans="3:3" x14ac:dyDescent="0.2">
      <c r="C1541" s="12"/>
    </row>
    <row r="1542" spans="3:3" x14ac:dyDescent="0.2">
      <c r="C1542" s="12"/>
    </row>
    <row r="1543" spans="3:3" x14ac:dyDescent="0.2">
      <c r="C1543" s="12"/>
    </row>
    <row r="1544" spans="3:3" x14ac:dyDescent="0.2">
      <c r="C1544" s="12"/>
    </row>
    <row r="1545" spans="3:3" x14ac:dyDescent="0.2">
      <c r="C1545" s="12"/>
    </row>
    <row r="1546" spans="3:3" x14ac:dyDescent="0.2">
      <c r="C1546" s="12"/>
    </row>
    <row r="1547" spans="3:3" x14ac:dyDescent="0.2">
      <c r="C1547" s="12"/>
    </row>
    <row r="1548" spans="3:3" x14ac:dyDescent="0.2">
      <c r="C1548" s="12"/>
    </row>
    <row r="1549" spans="3:3" x14ac:dyDescent="0.2">
      <c r="C1549" s="12"/>
    </row>
    <row r="1550" spans="3:3" x14ac:dyDescent="0.2">
      <c r="C1550" s="12"/>
    </row>
    <row r="1551" spans="3:3" x14ac:dyDescent="0.2">
      <c r="C1551" s="12"/>
    </row>
    <row r="1552" spans="3:3" x14ac:dyDescent="0.2">
      <c r="C1552" s="12"/>
    </row>
    <row r="1553" spans="3:3" x14ac:dyDescent="0.2">
      <c r="C1553" s="12"/>
    </row>
    <row r="1554" spans="3:3" x14ac:dyDescent="0.2">
      <c r="C1554" s="12"/>
    </row>
    <row r="1555" spans="3:3" x14ac:dyDescent="0.2">
      <c r="C1555" s="12"/>
    </row>
    <row r="1556" spans="3:3" x14ac:dyDescent="0.2">
      <c r="C1556" s="12"/>
    </row>
    <row r="1557" spans="3:3" x14ac:dyDescent="0.2">
      <c r="C1557" s="12"/>
    </row>
    <row r="1558" spans="3:3" x14ac:dyDescent="0.2">
      <c r="C1558" s="12"/>
    </row>
    <row r="1559" spans="3:3" x14ac:dyDescent="0.2">
      <c r="C1559" s="12"/>
    </row>
    <row r="1560" spans="3:3" x14ac:dyDescent="0.2">
      <c r="C1560" s="12"/>
    </row>
    <row r="1561" spans="3:3" x14ac:dyDescent="0.2">
      <c r="C1561" s="12"/>
    </row>
    <row r="1562" spans="3:3" x14ac:dyDescent="0.2">
      <c r="C1562" s="12"/>
    </row>
    <row r="1563" spans="3:3" x14ac:dyDescent="0.2">
      <c r="C1563" s="12"/>
    </row>
    <row r="1564" spans="3:3" x14ac:dyDescent="0.2">
      <c r="C1564" s="12"/>
    </row>
    <row r="1565" spans="3:3" x14ac:dyDescent="0.2">
      <c r="C1565" s="12"/>
    </row>
    <row r="1566" spans="3:3" x14ac:dyDescent="0.2">
      <c r="C1566" s="12"/>
    </row>
    <row r="1567" spans="3:3" x14ac:dyDescent="0.2">
      <c r="C1567" s="12"/>
    </row>
    <row r="1568" spans="3:3" x14ac:dyDescent="0.2">
      <c r="C1568" s="12"/>
    </row>
    <row r="1569" spans="3:3" x14ac:dyDescent="0.2">
      <c r="C1569" s="12"/>
    </row>
    <row r="1570" spans="3:3" x14ac:dyDescent="0.2">
      <c r="C1570" s="12"/>
    </row>
    <row r="1571" spans="3:3" x14ac:dyDescent="0.2">
      <c r="C1571" s="12"/>
    </row>
    <row r="1572" spans="3:3" x14ac:dyDescent="0.2">
      <c r="C1572" s="12"/>
    </row>
    <row r="1573" spans="3:3" x14ac:dyDescent="0.2">
      <c r="C1573" s="12"/>
    </row>
    <row r="1574" spans="3:3" x14ac:dyDescent="0.2">
      <c r="C1574" s="12"/>
    </row>
    <row r="1575" spans="3:3" x14ac:dyDescent="0.2">
      <c r="C1575" s="12"/>
    </row>
    <row r="1576" spans="3:3" x14ac:dyDescent="0.2">
      <c r="C1576" s="12"/>
    </row>
    <row r="1577" spans="3:3" x14ac:dyDescent="0.2">
      <c r="C1577" s="12"/>
    </row>
    <row r="1578" spans="3:3" x14ac:dyDescent="0.2">
      <c r="C1578" s="12"/>
    </row>
    <row r="1579" spans="3:3" x14ac:dyDescent="0.2">
      <c r="C1579" s="12"/>
    </row>
    <row r="1580" spans="3:3" x14ac:dyDescent="0.2">
      <c r="C1580" s="12"/>
    </row>
    <row r="1581" spans="3:3" x14ac:dyDescent="0.2">
      <c r="C1581" s="12"/>
    </row>
    <row r="1582" spans="3:3" x14ac:dyDescent="0.2">
      <c r="C1582" s="12"/>
    </row>
    <row r="1583" spans="3:3" x14ac:dyDescent="0.2">
      <c r="C1583" s="12"/>
    </row>
    <row r="1584" spans="3:3" x14ac:dyDescent="0.2">
      <c r="C1584" s="12"/>
    </row>
    <row r="1585" spans="3:3" x14ac:dyDescent="0.2">
      <c r="C1585" s="12"/>
    </row>
    <row r="1586" spans="3:3" x14ac:dyDescent="0.2">
      <c r="C1586" s="12"/>
    </row>
    <row r="1587" spans="3:3" x14ac:dyDescent="0.2">
      <c r="C1587" s="12"/>
    </row>
    <row r="1588" spans="3:3" x14ac:dyDescent="0.2">
      <c r="C1588" s="12"/>
    </row>
    <row r="1589" spans="3:3" x14ac:dyDescent="0.2">
      <c r="C1589" s="12"/>
    </row>
    <row r="1590" spans="3:3" x14ac:dyDescent="0.2">
      <c r="C1590" s="12"/>
    </row>
    <row r="1591" spans="3:3" x14ac:dyDescent="0.2">
      <c r="C1591" s="12"/>
    </row>
    <row r="1592" spans="3:3" x14ac:dyDescent="0.2">
      <c r="C1592" s="12"/>
    </row>
    <row r="1593" spans="3:3" x14ac:dyDescent="0.2">
      <c r="C1593" s="12"/>
    </row>
    <row r="1594" spans="3:3" x14ac:dyDescent="0.2">
      <c r="C1594" s="12"/>
    </row>
    <row r="1595" spans="3:3" x14ac:dyDescent="0.2">
      <c r="C1595" s="12"/>
    </row>
    <row r="1596" spans="3:3" x14ac:dyDescent="0.2">
      <c r="C1596" s="12"/>
    </row>
    <row r="1597" spans="3:3" x14ac:dyDescent="0.2">
      <c r="C1597" s="12"/>
    </row>
    <row r="1598" spans="3:3" x14ac:dyDescent="0.2">
      <c r="C1598" s="12"/>
    </row>
    <row r="1599" spans="3:3" x14ac:dyDescent="0.2">
      <c r="C1599" s="12"/>
    </row>
    <row r="1600" spans="3:3" x14ac:dyDescent="0.2">
      <c r="C1600" s="12"/>
    </row>
    <row r="1601" spans="3:3" x14ac:dyDescent="0.2">
      <c r="C1601" s="12"/>
    </row>
    <row r="1602" spans="3:3" x14ac:dyDescent="0.2">
      <c r="C1602" s="12"/>
    </row>
    <row r="1603" spans="3:3" x14ac:dyDescent="0.2">
      <c r="C1603" s="12"/>
    </row>
    <row r="1604" spans="3:3" x14ac:dyDescent="0.2">
      <c r="C1604" s="12"/>
    </row>
    <row r="1605" spans="3:3" x14ac:dyDescent="0.2">
      <c r="C1605" s="12"/>
    </row>
    <row r="1606" spans="3:3" x14ac:dyDescent="0.2">
      <c r="C1606" s="12"/>
    </row>
    <row r="1607" spans="3:3" x14ac:dyDescent="0.2">
      <c r="C1607" s="12"/>
    </row>
    <row r="1608" spans="3:3" x14ac:dyDescent="0.2">
      <c r="C1608" s="12"/>
    </row>
    <row r="1609" spans="3:3" x14ac:dyDescent="0.2">
      <c r="C1609" s="12"/>
    </row>
    <row r="1610" spans="3:3" x14ac:dyDescent="0.2">
      <c r="C1610" s="12"/>
    </row>
    <row r="1611" spans="3:3" x14ac:dyDescent="0.2">
      <c r="C1611" s="12"/>
    </row>
    <row r="1612" spans="3:3" x14ac:dyDescent="0.2">
      <c r="C1612" s="12"/>
    </row>
    <row r="1613" spans="3:3" x14ac:dyDescent="0.2">
      <c r="C1613" s="12"/>
    </row>
    <row r="1614" spans="3:3" x14ac:dyDescent="0.2">
      <c r="C1614" s="12"/>
    </row>
    <row r="1615" spans="3:3" x14ac:dyDescent="0.2">
      <c r="C1615" s="12"/>
    </row>
    <row r="1616" spans="3:3" x14ac:dyDescent="0.2">
      <c r="C1616" s="12"/>
    </row>
    <row r="1617" spans="3:3" x14ac:dyDescent="0.2">
      <c r="C1617" s="12"/>
    </row>
    <row r="1618" spans="3:3" x14ac:dyDescent="0.2">
      <c r="C1618" s="12"/>
    </row>
    <row r="1619" spans="3:3" x14ac:dyDescent="0.2">
      <c r="C1619" s="12"/>
    </row>
    <row r="1620" spans="3:3" x14ac:dyDescent="0.2">
      <c r="C1620" s="12"/>
    </row>
    <row r="1621" spans="3:3" x14ac:dyDescent="0.2">
      <c r="C1621" s="12"/>
    </row>
    <row r="1622" spans="3:3" x14ac:dyDescent="0.2">
      <c r="C1622" s="12"/>
    </row>
    <row r="1623" spans="3:3" x14ac:dyDescent="0.2">
      <c r="C1623" s="12"/>
    </row>
    <row r="1624" spans="3:3" x14ac:dyDescent="0.2">
      <c r="C1624" s="12"/>
    </row>
    <row r="1625" spans="3:3" x14ac:dyDescent="0.2">
      <c r="C1625" s="12"/>
    </row>
    <row r="1626" spans="3:3" x14ac:dyDescent="0.2">
      <c r="C1626" s="12"/>
    </row>
    <row r="1627" spans="3:3" x14ac:dyDescent="0.2">
      <c r="C1627" s="12"/>
    </row>
    <row r="1628" spans="3:3" x14ac:dyDescent="0.2">
      <c r="C1628" s="12"/>
    </row>
    <row r="1629" spans="3:3" x14ac:dyDescent="0.2">
      <c r="C1629" s="12"/>
    </row>
    <row r="1630" spans="3:3" x14ac:dyDescent="0.2">
      <c r="C1630" s="12"/>
    </row>
    <row r="1631" spans="3:3" x14ac:dyDescent="0.2">
      <c r="C1631" s="12"/>
    </row>
    <row r="1632" spans="3:3" x14ac:dyDescent="0.2">
      <c r="C1632" s="12"/>
    </row>
    <row r="1633" spans="3:3" x14ac:dyDescent="0.2">
      <c r="C1633" s="12"/>
    </row>
    <row r="1634" spans="3:3" x14ac:dyDescent="0.2">
      <c r="C1634" s="12"/>
    </row>
    <row r="1635" spans="3:3" x14ac:dyDescent="0.2">
      <c r="C1635" s="12"/>
    </row>
    <row r="1636" spans="3:3" x14ac:dyDescent="0.2">
      <c r="C1636" s="12"/>
    </row>
    <row r="1637" spans="3:3" x14ac:dyDescent="0.2">
      <c r="C1637" s="12"/>
    </row>
    <row r="1638" spans="3:3" x14ac:dyDescent="0.2">
      <c r="C1638" s="12"/>
    </row>
    <row r="1639" spans="3:3" x14ac:dyDescent="0.2">
      <c r="C1639" s="12"/>
    </row>
    <row r="1640" spans="3:3" x14ac:dyDescent="0.2">
      <c r="C1640" s="12"/>
    </row>
    <row r="1641" spans="3:3" x14ac:dyDescent="0.2">
      <c r="C1641" s="12"/>
    </row>
    <row r="1642" spans="3:3" x14ac:dyDescent="0.2">
      <c r="C1642" s="12"/>
    </row>
    <row r="1643" spans="3:3" x14ac:dyDescent="0.2">
      <c r="C1643" s="12"/>
    </row>
    <row r="1644" spans="3:3" x14ac:dyDescent="0.2">
      <c r="C1644" s="12"/>
    </row>
    <row r="1645" spans="3:3" x14ac:dyDescent="0.2">
      <c r="C1645" s="12"/>
    </row>
    <row r="1646" spans="3:3" x14ac:dyDescent="0.2">
      <c r="C1646" s="12"/>
    </row>
    <row r="1647" spans="3:3" x14ac:dyDescent="0.2">
      <c r="C1647" s="12"/>
    </row>
    <row r="1648" spans="3:3" x14ac:dyDescent="0.2">
      <c r="C1648" s="12"/>
    </row>
    <row r="1649" spans="3:3" x14ac:dyDescent="0.2">
      <c r="C1649" s="12"/>
    </row>
    <row r="1650" spans="3:3" x14ac:dyDescent="0.2">
      <c r="C1650" s="12"/>
    </row>
    <row r="1651" spans="3:3" x14ac:dyDescent="0.2">
      <c r="C1651" s="12"/>
    </row>
    <row r="1652" spans="3:3" x14ac:dyDescent="0.2">
      <c r="C1652" s="12"/>
    </row>
    <row r="1653" spans="3:3" x14ac:dyDescent="0.2">
      <c r="C1653" s="12"/>
    </row>
    <row r="1654" spans="3:3" x14ac:dyDescent="0.2">
      <c r="C1654" s="12"/>
    </row>
    <row r="1655" spans="3:3" x14ac:dyDescent="0.2">
      <c r="C1655" s="12"/>
    </row>
    <row r="1656" spans="3:3" x14ac:dyDescent="0.2">
      <c r="C1656" s="12"/>
    </row>
    <row r="1657" spans="3:3" x14ac:dyDescent="0.2">
      <c r="C1657" s="12"/>
    </row>
    <row r="1658" spans="3:3" x14ac:dyDescent="0.2">
      <c r="C1658" s="12"/>
    </row>
    <row r="1659" spans="3:3" x14ac:dyDescent="0.2">
      <c r="C1659" s="12"/>
    </row>
    <row r="1660" spans="3:3" x14ac:dyDescent="0.2">
      <c r="C1660" s="12"/>
    </row>
    <row r="1661" spans="3:3" x14ac:dyDescent="0.2">
      <c r="C1661" s="12"/>
    </row>
    <row r="1662" spans="3:3" x14ac:dyDescent="0.2">
      <c r="C1662" s="12"/>
    </row>
    <row r="1663" spans="3:3" x14ac:dyDescent="0.2">
      <c r="C1663" s="12"/>
    </row>
    <row r="1664" spans="3:3" x14ac:dyDescent="0.2">
      <c r="C1664" s="12"/>
    </row>
    <row r="1665" spans="3:3" x14ac:dyDescent="0.2">
      <c r="C1665" s="12"/>
    </row>
    <row r="1666" spans="3:3" x14ac:dyDescent="0.2">
      <c r="C1666" s="12"/>
    </row>
    <row r="1667" spans="3:3" x14ac:dyDescent="0.2">
      <c r="C1667" s="12"/>
    </row>
    <row r="1668" spans="3:3" x14ac:dyDescent="0.2">
      <c r="C1668" s="12"/>
    </row>
    <row r="1669" spans="3:3" x14ac:dyDescent="0.2">
      <c r="C1669" s="12"/>
    </row>
    <row r="1670" spans="3:3" x14ac:dyDescent="0.2">
      <c r="C1670" s="12"/>
    </row>
    <row r="1671" spans="3:3" x14ac:dyDescent="0.2">
      <c r="C1671" s="12"/>
    </row>
    <row r="1672" spans="3:3" x14ac:dyDescent="0.2">
      <c r="C1672" s="12"/>
    </row>
    <row r="1673" spans="3:3" x14ac:dyDescent="0.2">
      <c r="C1673" s="12"/>
    </row>
    <row r="1674" spans="3:3" x14ac:dyDescent="0.2">
      <c r="C1674" s="12"/>
    </row>
    <row r="1675" spans="3:3" x14ac:dyDescent="0.2">
      <c r="C1675" s="12"/>
    </row>
    <row r="1676" spans="3:3" x14ac:dyDescent="0.2">
      <c r="C1676" s="12"/>
    </row>
    <row r="1677" spans="3:3" x14ac:dyDescent="0.2">
      <c r="C1677" s="12"/>
    </row>
    <row r="1678" spans="3:3" x14ac:dyDescent="0.2">
      <c r="C1678" s="12"/>
    </row>
    <row r="1679" spans="3:3" x14ac:dyDescent="0.2">
      <c r="C1679" s="12"/>
    </row>
    <row r="1680" spans="3:3" x14ac:dyDescent="0.2">
      <c r="C1680" s="12"/>
    </row>
    <row r="1681" spans="3:3" x14ac:dyDescent="0.2">
      <c r="C1681" s="12"/>
    </row>
    <row r="1682" spans="3:3" x14ac:dyDescent="0.2">
      <c r="C1682" s="12"/>
    </row>
    <row r="1683" spans="3:3" x14ac:dyDescent="0.2">
      <c r="C1683" s="12"/>
    </row>
    <row r="1684" spans="3:3" x14ac:dyDescent="0.2">
      <c r="C1684" s="12"/>
    </row>
    <row r="1685" spans="3:3" x14ac:dyDescent="0.2">
      <c r="C1685" s="12"/>
    </row>
    <row r="1686" spans="3:3" x14ac:dyDescent="0.2">
      <c r="C1686" s="12"/>
    </row>
    <row r="1687" spans="3:3" x14ac:dyDescent="0.2">
      <c r="C1687" s="12"/>
    </row>
    <row r="1688" spans="3:3" x14ac:dyDescent="0.2">
      <c r="C1688" s="12"/>
    </row>
    <row r="1689" spans="3:3" x14ac:dyDescent="0.2">
      <c r="C1689" s="12"/>
    </row>
    <row r="1690" spans="3:3" x14ac:dyDescent="0.2">
      <c r="C1690" s="12"/>
    </row>
    <row r="1691" spans="3:3" x14ac:dyDescent="0.2">
      <c r="C1691" s="12"/>
    </row>
    <row r="1692" spans="3:3" x14ac:dyDescent="0.2">
      <c r="C1692" s="12"/>
    </row>
    <row r="1693" spans="3:3" x14ac:dyDescent="0.2">
      <c r="C1693" s="12"/>
    </row>
    <row r="1694" spans="3:3" x14ac:dyDescent="0.2">
      <c r="C1694" s="12"/>
    </row>
    <row r="1695" spans="3:3" x14ac:dyDescent="0.2">
      <c r="C1695" s="12"/>
    </row>
    <row r="1696" spans="3:3" x14ac:dyDescent="0.2">
      <c r="C1696" s="12"/>
    </row>
    <row r="1697" spans="3:3" x14ac:dyDescent="0.2">
      <c r="C1697" s="12"/>
    </row>
    <row r="1698" spans="3:3" x14ac:dyDescent="0.2">
      <c r="C1698" s="12"/>
    </row>
    <row r="1699" spans="3:3" x14ac:dyDescent="0.2">
      <c r="C1699" s="12"/>
    </row>
    <row r="1700" spans="3:3" x14ac:dyDescent="0.2">
      <c r="C1700" s="12"/>
    </row>
    <row r="1701" spans="3:3" x14ac:dyDescent="0.2">
      <c r="C1701" s="12"/>
    </row>
    <row r="1702" spans="3:3" x14ac:dyDescent="0.2">
      <c r="C1702" s="12"/>
    </row>
    <row r="1703" spans="3:3" x14ac:dyDescent="0.2">
      <c r="C1703" s="12"/>
    </row>
    <row r="1704" spans="3:3" x14ac:dyDescent="0.2">
      <c r="C1704" s="12"/>
    </row>
    <row r="1705" spans="3:3" x14ac:dyDescent="0.2">
      <c r="C1705" s="12"/>
    </row>
    <row r="1706" spans="3:3" x14ac:dyDescent="0.2">
      <c r="C1706" s="12"/>
    </row>
    <row r="1707" spans="3:3" x14ac:dyDescent="0.2">
      <c r="C1707" s="12"/>
    </row>
    <row r="1708" spans="3:3" x14ac:dyDescent="0.2">
      <c r="C1708" s="12"/>
    </row>
    <row r="1709" spans="3:3" x14ac:dyDescent="0.2">
      <c r="C1709" s="12"/>
    </row>
    <row r="1710" spans="3:3" x14ac:dyDescent="0.2">
      <c r="C1710" s="12"/>
    </row>
    <row r="1711" spans="3:3" x14ac:dyDescent="0.2">
      <c r="C1711" s="12"/>
    </row>
    <row r="1712" spans="3:3" x14ac:dyDescent="0.2">
      <c r="C1712" s="12"/>
    </row>
    <row r="1713" spans="3:3" x14ac:dyDescent="0.2">
      <c r="C1713" s="12"/>
    </row>
    <row r="1714" spans="3:3" x14ac:dyDescent="0.2">
      <c r="C1714" s="12"/>
    </row>
    <row r="1715" spans="3:3" x14ac:dyDescent="0.2">
      <c r="C1715" s="12"/>
    </row>
    <row r="1716" spans="3:3" x14ac:dyDescent="0.2">
      <c r="C1716" s="12"/>
    </row>
    <row r="1717" spans="3:3" x14ac:dyDescent="0.2">
      <c r="C1717" s="12"/>
    </row>
    <row r="1718" spans="3:3" x14ac:dyDescent="0.2">
      <c r="C1718" s="12"/>
    </row>
    <row r="1719" spans="3:3" x14ac:dyDescent="0.2">
      <c r="C1719" s="12"/>
    </row>
    <row r="1720" spans="3:3" x14ac:dyDescent="0.2">
      <c r="C1720" s="12"/>
    </row>
    <row r="1721" spans="3:3" x14ac:dyDescent="0.2">
      <c r="C1721" s="12"/>
    </row>
    <row r="1722" spans="3:3" x14ac:dyDescent="0.2">
      <c r="C1722" s="12"/>
    </row>
    <row r="1723" spans="3:3" x14ac:dyDescent="0.2">
      <c r="C1723" s="12"/>
    </row>
    <row r="1724" spans="3:3" x14ac:dyDescent="0.2">
      <c r="C1724" s="12"/>
    </row>
    <row r="1725" spans="3:3" x14ac:dyDescent="0.2">
      <c r="C1725" s="12"/>
    </row>
    <row r="1726" spans="3:3" x14ac:dyDescent="0.2">
      <c r="C1726" s="12"/>
    </row>
    <row r="1727" spans="3:3" x14ac:dyDescent="0.2">
      <c r="C1727" s="12"/>
    </row>
    <row r="1728" spans="3:3" x14ac:dyDescent="0.2">
      <c r="C1728" s="12"/>
    </row>
    <row r="1729" spans="3:3" x14ac:dyDescent="0.2">
      <c r="C1729" s="12"/>
    </row>
    <row r="1730" spans="3:3" x14ac:dyDescent="0.2">
      <c r="C1730" s="12"/>
    </row>
    <row r="1731" spans="3:3" x14ac:dyDescent="0.2">
      <c r="C1731" s="12"/>
    </row>
    <row r="1732" spans="3:3" x14ac:dyDescent="0.2">
      <c r="C1732" s="12"/>
    </row>
    <row r="1733" spans="3:3" x14ac:dyDescent="0.2">
      <c r="C1733" s="12"/>
    </row>
    <row r="1734" spans="3:3" x14ac:dyDescent="0.2">
      <c r="C1734" s="12"/>
    </row>
    <row r="1735" spans="3:3" x14ac:dyDescent="0.2">
      <c r="C1735" s="12"/>
    </row>
    <row r="1736" spans="3:3" x14ac:dyDescent="0.2">
      <c r="C1736" s="12"/>
    </row>
    <row r="1737" spans="3:3" x14ac:dyDescent="0.2">
      <c r="C1737" s="12"/>
    </row>
    <row r="1738" spans="3:3" x14ac:dyDescent="0.2">
      <c r="C1738" s="12"/>
    </row>
    <row r="1739" spans="3:3" x14ac:dyDescent="0.2">
      <c r="C1739" s="12"/>
    </row>
    <row r="1740" spans="3:3" x14ac:dyDescent="0.2">
      <c r="C1740" s="12"/>
    </row>
    <row r="1741" spans="3:3" x14ac:dyDescent="0.2">
      <c r="C1741" s="12"/>
    </row>
    <row r="1742" spans="3:3" x14ac:dyDescent="0.2">
      <c r="C1742" s="12"/>
    </row>
    <row r="1743" spans="3:3" x14ac:dyDescent="0.2">
      <c r="C1743" s="12"/>
    </row>
    <row r="1744" spans="3:3" x14ac:dyDescent="0.2">
      <c r="C1744" s="12"/>
    </row>
    <row r="1745" spans="3:3" x14ac:dyDescent="0.2">
      <c r="C1745" s="12"/>
    </row>
    <row r="1746" spans="3:3" x14ac:dyDescent="0.2">
      <c r="C1746" s="12"/>
    </row>
    <row r="1747" spans="3:3" x14ac:dyDescent="0.2">
      <c r="C1747" s="12"/>
    </row>
    <row r="1748" spans="3:3" x14ac:dyDescent="0.2">
      <c r="C1748" s="12"/>
    </row>
    <row r="1749" spans="3:3" x14ac:dyDescent="0.2">
      <c r="C1749" s="12"/>
    </row>
    <row r="1750" spans="3:3" x14ac:dyDescent="0.2">
      <c r="C1750" s="12"/>
    </row>
    <row r="1751" spans="3:3" x14ac:dyDescent="0.2">
      <c r="C1751" s="12"/>
    </row>
    <row r="1752" spans="3:3" x14ac:dyDescent="0.2">
      <c r="C1752" s="12"/>
    </row>
    <row r="1753" spans="3:3" x14ac:dyDescent="0.2">
      <c r="C1753" s="12"/>
    </row>
    <row r="1754" spans="3:3" x14ac:dyDescent="0.2">
      <c r="C1754" s="12"/>
    </row>
    <row r="1755" spans="3:3" x14ac:dyDescent="0.2">
      <c r="C1755" s="12"/>
    </row>
    <row r="1756" spans="3:3" x14ac:dyDescent="0.2">
      <c r="C1756" s="12"/>
    </row>
    <row r="1757" spans="3:3" x14ac:dyDescent="0.2">
      <c r="C1757" s="12"/>
    </row>
    <row r="1758" spans="3:3" x14ac:dyDescent="0.2">
      <c r="C1758" s="12"/>
    </row>
    <row r="1759" spans="3:3" x14ac:dyDescent="0.2">
      <c r="C1759" s="12"/>
    </row>
    <row r="1760" spans="3:3" x14ac:dyDescent="0.2">
      <c r="C1760" s="12"/>
    </row>
    <row r="1761" spans="3:3" x14ac:dyDescent="0.2">
      <c r="C1761" s="12"/>
    </row>
    <row r="1762" spans="3:3" x14ac:dyDescent="0.2">
      <c r="C1762" s="12"/>
    </row>
    <row r="1763" spans="3:3" x14ac:dyDescent="0.2">
      <c r="C1763" s="12"/>
    </row>
    <row r="1764" spans="3:3" x14ac:dyDescent="0.2">
      <c r="C1764" s="12"/>
    </row>
    <row r="1765" spans="3:3" x14ac:dyDescent="0.2">
      <c r="C1765" s="12"/>
    </row>
    <row r="1766" spans="3:3" x14ac:dyDescent="0.2">
      <c r="C1766" s="12"/>
    </row>
    <row r="1767" spans="3:3" x14ac:dyDescent="0.2">
      <c r="C1767" s="12"/>
    </row>
    <row r="1768" spans="3:3" x14ac:dyDescent="0.2">
      <c r="C1768" s="12"/>
    </row>
    <row r="1769" spans="3:3" x14ac:dyDescent="0.2">
      <c r="C1769" s="12"/>
    </row>
    <row r="1770" spans="3:3" x14ac:dyDescent="0.2">
      <c r="C1770" s="12"/>
    </row>
    <row r="1771" spans="3:3" x14ac:dyDescent="0.2">
      <c r="C1771" s="12"/>
    </row>
    <row r="1772" spans="3:3" x14ac:dyDescent="0.2">
      <c r="C1772" s="12"/>
    </row>
    <row r="1773" spans="3:3" x14ac:dyDescent="0.2">
      <c r="C1773" s="12"/>
    </row>
    <row r="1774" spans="3:3" x14ac:dyDescent="0.2">
      <c r="C1774" s="12"/>
    </row>
    <row r="1775" spans="3:3" x14ac:dyDescent="0.2">
      <c r="C1775" s="12"/>
    </row>
    <row r="1776" spans="3:3" x14ac:dyDescent="0.2">
      <c r="C1776" s="12"/>
    </row>
    <row r="1777" spans="3:3" x14ac:dyDescent="0.2">
      <c r="C1777" s="12"/>
    </row>
    <row r="1778" spans="3:3" x14ac:dyDescent="0.2">
      <c r="C1778" s="12"/>
    </row>
    <row r="1779" spans="3:3" x14ac:dyDescent="0.2">
      <c r="C1779" s="12"/>
    </row>
    <row r="1780" spans="3:3" x14ac:dyDescent="0.2">
      <c r="C1780" s="12"/>
    </row>
    <row r="1781" spans="3:3" x14ac:dyDescent="0.2">
      <c r="C1781" s="12"/>
    </row>
    <row r="1782" spans="3:3" x14ac:dyDescent="0.2">
      <c r="C1782" s="12"/>
    </row>
    <row r="1783" spans="3:3" x14ac:dyDescent="0.2">
      <c r="C1783" s="12"/>
    </row>
    <row r="1784" spans="3:3" x14ac:dyDescent="0.2">
      <c r="C1784" s="12"/>
    </row>
    <row r="1785" spans="3:3" x14ac:dyDescent="0.2">
      <c r="C1785" s="12"/>
    </row>
    <row r="1786" spans="3:3" x14ac:dyDescent="0.2">
      <c r="C1786" s="12"/>
    </row>
    <row r="1787" spans="3:3" x14ac:dyDescent="0.2">
      <c r="C1787" s="12"/>
    </row>
    <row r="1788" spans="3:3" x14ac:dyDescent="0.2">
      <c r="C1788" s="12"/>
    </row>
    <row r="1789" spans="3:3" x14ac:dyDescent="0.2">
      <c r="C1789" s="12"/>
    </row>
    <row r="1790" spans="3:3" x14ac:dyDescent="0.2">
      <c r="C1790" s="12"/>
    </row>
    <row r="1791" spans="3:3" x14ac:dyDescent="0.2">
      <c r="C1791" s="12"/>
    </row>
    <row r="1792" spans="3:3" x14ac:dyDescent="0.2">
      <c r="C1792" s="12"/>
    </row>
    <row r="1793" spans="3:3" x14ac:dyDescent="0.2">
      <c r="C1793" s="12"/>
    </row>
    <row r="1794" spans="3:3" x14ac:dyDescent="0.2">
      <c r="C1794" s="12"/>
    </row>
    <row r="1795" spans="3:3" x14ac:dyDescent="0.2">
      <c r="C1795" s="12"/>
    </row>
    <row r="1796" spans="3:3" x14ac:dyDescent="0.2">
      <c r="C1796" s="12"/>
    </row>
    <row r="1797" spans="3:3" x14ac:dyDescent="0.2">
      <c r="C1797" s="12"/>
    </row>
    <row r="1798" spans="3:3" x14ac:dyDescent="0.2">
      <c r="C1798" s="12"/>
    </row>
    <row r="1799" spans="3:3" x14ac:dyDescent="0.2">
      <c r="C1799" s="12"/>
    </row>
    <row r="1800" spans="3:3" x14ac:dyDescent="0.2">
      <c r="C1800" s="12"/>
    </row>
    <row r="1801" spans="3:3" x14ac:dyDescent="0.2">
      <c r="C1801" s="12"/>
    </row>
    <row r="1802" spans="3:3" x14ac:dyDescent="0.2">
      <c r="C1802" s="12"/>
    </row>
    <row r="1803" spans="3:3" x14ac:dyDescent="0.2">
      <c r="C1803" s="12"/>
    </row>
    <row r="1804" spans="3:3" x14ac:dyDescent="0.2">
      <c r="C1804" s="12"/>
    </row>
    <row r="1805" spans="3:3" x14ac:dyDescent="0.2">
      <c r="C1805" s="12"/>
    </row>
    <row r="1806" spans="3:3" x14ac:dyDescent="0.2">
      <c r="C1806" s="12"/>
    </row>
    <row r="1807" spans="3:3" x14ac:dyDescent="0.2">
      <c r="C1807" s="12"/>
    </row>
    <row r="1808" spans="3:3" x14ac:dyDescent="0.2">
      <c r="C1808" s="12"/>
    </row>
    <row r="1809" spans="3:3" x14ac:dyDescent="0.2">
      <c r="C1809" s="12"/>
    </row>
    <row r="1810" spans="3:3" x14ac:dyDescent="0.2">
      <c r="C1810" s="12"/>
    </row>
    <row r="1811" spans="3:3" x14ac:dyDescent="0.2">
      <c r="C1811" s="12"/>
    </row>
    <row r="1812" spans="3:3" x14ac:dyDescent="0.2">
      <c r="C1812" s="12"/>
    </row>
    <row r="1813" spans="3:3" x14ac:dyDescent="0.2">
      <c r="C1813" s="12"/>
    </row>
    <row r="1814" spans="3:3" x14ac:dyDescent="0.2">
      <c r="C1814" s="12"/>
    </row>
    <row r="1815" spans="3:3" x14ac:dyDescent="0.2">
      <c r="C1815" s="12"/>
    </row>
    <row r="1816" spans="3:3" x14ac:dyDescent="0.2">
      <c r="C1816" s="12"/>
    </row>
    <row r="1817" spans="3:3" x14ac:dyDescent="0.2">
      <c r="C1817" s="12"/>
    </row>
    <row r="1818" spans="3:3" x14ac:dyDescent="0.2">
      <c r="C1818" s="12"/>
    </row>
    <row r="1819" spans="3:3" x14ac:dyDescent="0.2">
      <c r="C1819" s="12"/>
    </row>
    <row r="1820" spans="3:3" x14ac:dyDescent="0.2">
      <c r="C1820" s="12"/>
    </row>
    <row r="1821" spans="3:3" x14ac:dyDescent="0.2">
      <c r="C1821" s="12"/>
    </row>
    <row r="1822" spans="3:3" x14ac:dyDescent="0.2">
      <c r="C1822" s="12"/>
    </row>
    <row r="1823" spans="3:3" x14ac:dyDescent="0.2">
      <c r="C1823" s="12"/>
    </row>
    <row r="1824" spans="3:3" x14ac:dyDescent="0.2">
      <c r="C1824" s="12"/>
    </row>
    <row r="1825" spans="3:3" x14ac:dyDescent="0.2">
      <c r="C1825" s="12"/>
    </row>
    <row r="1826" spans="3:3" x14ac:dyDescent="0.2">
      <c r="C1826" s="12"/>
    </row>
    <row r="1827" spans="3:3" x14ac:dyDescent="0.2">
      <c r="C1827" s="12"/>
    </row>
    <row r="1828" spans="3:3" x14ac:dyDescent="0.2">
      <c r="C1828" s="12"/>
    </row>
    <row r="1829" spans="3:3" x14ac:dyDescent="0.2">
      <c r="C1829" s="12"/>
    </row>
    <row r="1830" spans="3:3" x14ac:dyDescent="0.2">
      <c r="C1830" s="12"/>
    </row>
    <row r="1831" spans="3:3" x14ac:dyDescent="0.2">
      <c r="C1831" s="12"/>
    </row>
    <row r="1832" spans="3:3" x14ac:dyDescent="0.2">
      <c r="C1832" s="12"/>
    </row>
    <row r="1833" spans="3:3" x14ac:dyDescent="0.2">
      <c r="C1833" s="12"/>
    </row>
    <row r="1834" spans="3:3" x14ac:dyDescent="0.2">
      <c r="C1834" s="12"/>
    </row>
    <row r="1835" spans="3:3" x14ac:dyDescent="0.2">
      <c r="C1835" s="12"/>
    </row>
    <row r="1836" spans="3:3" x14ac:dyDescent="0.2">
      <c r="C1836" s="12"/>
    </row>
    <row r="1837" spans="3:3" x14ac:dyDescent="0.2">
      <c r="C1837" s="12"/>
    </row>
    <row r="1838" spans="3:3" x14ac:dyDescent="0.2">
      <c r="C1838" s="12"/>
    </row>
    <row r="1839" spans="3:3" x14ac:dyDescent="0.2">
      <c r="C1839" s="12"/>
    </row>
    <row r="1840" spans="3:3" x14ac:dyDescent="0.2">
      <c r="C1840" s="12"/>
    </row>
    <row r="1841" spans="3:3" x14ac:dyDescent="0.2">
      <c r="C1841" s="12"/>
    </row>
    <row r="1842" spans="3:3" x14ac:dyDescent="0.2">
      <c r="C1842" s="12"/>
    </row>
    <row r="1843" spans="3:3" x14ac:dyDescent="0.2">
      <c r="C1843" s="12"/>
    </row>
    <row r="1844" spans="3:3" x14ac:dyDescent="0.2">
      <c r="C1844" s="12"/>
    </row>
    <row r="1845" spans="3:3" x14ac:dyDescent="0.2">
      <c r="C1845" s="12"/>
    </row>
    <row r="1846" spans="3:3" x14ac:dyDescent="0.2">
      <c r="C1846" s="12"/>
    </row>
    <row r="1847" spans="3:3" x14ac:dyDescent="0.2">
      <c r="C1847" s="12"/>
    </row>
    <row r="1848" spans="3:3" x14ac:dyDescent="0.2">
      <c r="C1848" s="12"/>
    </row>
    <row r="1849" spans="3:3" x14ac:dyDescent="0.2">
      <c r="C1849" s="12"/>
    </row>
    <row r="1850" spans="3:3" x14ac:dyDescent="0.2">
      <c r="C1850" s="12"/>
    </row>
    <row r="1851" spans="3:3" x14ac:dyDescent="0.2">
      <c r="C1851" s="12"/>
    </row>
    <row r="1852" spans="3:3" x14ac:dyDescent="0.2">
      <c r="C1852" s="12"/>
    </row>
    <row r="1853" spans="3:3" x14ac:dyDescent="0.2">
      <c r="C1853" s="12"/>
    </row>
    <row r="1854" spans="3:3" x14ac:dyDescent="0.2">
      <c r="C1854" s="12"/>
    </row>
    <row r="1855" spans="3:3" x14ac:dyDescent="0.2">
      <c r="C1855" s="12"/>
    </row>
    <row r="1856" spans="3:3" x14ac:dyDescent="0.2">
      <c r="C1856" s="12"/>
    </row>
    <row r="1857" spans="3:3" x14ac:dyDescent="0.2">
      <c r="C1857" s="12"/>
    </row>
    <row r="1858" spans="3:3" x14ac:dyDescent="0.2">
      <c r="C1858" s="12"/>
    </row>
    <row r="1859" spans="3:3" x14ac:dyDescent="0.2">
      <c r="C1859" s="12"/>
    </row>
    <row r="1860" spans="3:3" x14ac:dyDescent="0.2">
      <c r="C1860" s="12"/>
    </row>
    <row r="1861" spans="3:3" x14ac:dyDescent="0.2">
      <c r="C1861" s="12"/>
    </row>
    <row r="1862" spans="3:3" x14ac:dyDescent="0.2">
      <c r="C1862" s="12"/>
    </row>
    <row r="1863" spans="3:3" x14ac:dyDescent="0.2">
      <c r="C1863" s="12"/>
    </row>
    <row r="1864" spans="3:3" x14ac:dyDescent="0.2">
      <c r="C1864" s="12"/>
    </row>
    <row r="1865" spans="3:3" x14ac:dyDescent="0.2">
      <c r="C1865" s="12"/>
    </row>
    <row r="1866" spans="3:3" x14ac:dyDescent="0.2">
      <c r="C1866" s="12"/>
    </row>
    <row r="1867" spans="3:3" x14ac:dyDescent="0.2">
      <c r="C1867" s="12"/>
    </row>
    <row r="1868" spans="3:3" x14ac:dyDescent="0.2">
      <c r="C1868" s="12"/>
    </row>
    <row r="1869" spans="3:3" x14ac:dyDescent="0.2">
      <c r="C1869" s="12"/>
    </row>
    <row r="1870" spans="3:3" x14ac:dyDescent="0.2">
      <c r="C1870" s="12"/>
    </row>
    <row r="1871" spans="3:3" x14ac:dyDescent="0.2">
      <c r="C1871" s="12"/>
    </row>
    <row r="1872" spans="3:3" x14ac:dyDescent="0.2">
      <c r="C1872" s="12"/>
    </row>
    <row r="1873" spans="3:3" x14ac:dyDescent="0.2">
      <c r="C1873" s="12"/>
    </row>
    <row r="1874" spans="3:3" x14ac:dyDescent="0.2">
      <c r="C1874" s="12"/>
    </row>
    <row r="1875" spans="3:3" x14ac:dyDescent="0.2">
      <c r="C1875" s="12"/>
    </row>
    <row r="1876" spans="3:3" x14ac:dyDescent="0.2">
      <c r="C1876" s="12"/>
    </row>
    <row r="1877" spans="3:3" x14ac:dyDescent="0.2">
      <c r="C1877" s="12"/>
    </row>
    <row r="1878" spans="3:3" x14ac:dyDescent="0.2">
      <c r="C1878" s="12"/>
    </row>
    <row r="1879" spans="3:3" x14ac:dyDescent="0.2">
      <c r="C1879" s="12"/>
    </row>
    <row r="1880" spans="3:3" x14ac:dyDescent="0.2">
      <c r="C1880" s="12"/>
    </row>
    <row r="1881" spans="3:3" x14ac:dyDescent="0.2">
      <c r="C1881" s="12"/>
    </row>
    <row r="1882" spans="3:3" x14ac:dyDescent="0.2">
      <c r="C1882" s="12"/>
    </row>
    <row r="1883" spans="3:3" x14ac:dyDescent="0.2">
      <c r="C1883" s="12"/>
    </row>
    <row r="1884" spans="3:3" x14ac:dyDescent="0.2">
      <c r="C1884" s="12"/>
    </row>
    <row r="1885" spans="3:3" x14ac:dyDescent="0.2">
      <c r="C1885" s="12"/>
    </row>
    <row r="1886" spans="3:3" x14ac:dyDescent="0.2">
      <c r="C1886" s="12"/>
    </row>
    <row r="1887" spans="3:3" x14ac:dyDescent="0.2">
      <c r="C1887" s="12"/>
    </row>
    <row r="1888" spans="3:3" x14ac:dyDescent="0.2">
      <c r="C1888" s="12"/>
    </row>
    <row r="1889" spans="3:3" x14ac:dyDescent="0.2">
      <c r="C1889" s="12"/>
    </row>
    <row r="1890" spans="3:3" x14ac:dyDescent="0.2">
      <c r="C1890" s="12"/>
    </row>
    <row r="1891" spans="3:3" x14ac:dyDescent="0.2">
      <c r="C1891" s="12"/>
    </row>
    <row r="1892" spans="3:3" x14ac:dyDescent="0.2">
      <c r="C1892" s="12"/>
    </row>
    <row r="1893" spans="3:3" x14ac:dyDescent="0.2">
      <c r="C1893" s="12"/>
    </row>
    <row r="1894" spans="3:3" x14ac:dyDescent="0.2">
      <c r="C1894" s="12"/>
    </row>
    <row r="1895" spans="3:3" x14ac:dyDescent="0.2">
      <c r="C1895" s="12"/>
    </row>
    <row r="1896" spans="3:3" x14ac:dyDescent="0.2">
      <c r="C1896" s="12"/>
    </row>
    <row r="1897" spans="3:3" x14ac:dyDescent="0.2">
      <c r="C1897" s="12"/>
    </row>
    <row r="1898" spans="3:3" x14ac:dyDescent="0.2">
      <c r="C1898" s="12"/>
    </row>
    <row r="1899" spans="3:3" x14ac:dyDescent="0.2">
      <c r="C1899" s="12"/>
    </row>
    <row r="1900" spans="3:3" x14ac:dyDescent="0.2">
      <c r="C1900" s="12"/>
    </row>
    <row r="1901" spans="3:3" x14ac:dyDescent="0.2">
      <c r="C1901" s="12"/>
    </row>
    <row r="1902" spans="3:3" x14ac:dyDescent="0.2">
      <c r="C1902" s="12"/>
    </row>
    <row r="1903" spans="3:3" x14ac:dyDescent="0.2">
      <c r="C1903" s="12"/>
    </row>
    <row r="1904" spans="3:3" x14ac:dyDescent="0.2">
      <c r="C1904" s="12"/>
    </row>
    <row r="1905" spans="3:3" x14ac:dyDescent="0.2">
      <c r="C1905" s="12"/>
    </row>
    <row r="1906" spans="3:3" x14ac:dyDescent="0.2">
      <c r="C1906" s="12"/>
    </row>
    <row r="1907" spans="3:3" x14ac:dyDescent="0.2">
      <c r="C1907" s="12"/>
    </row>
    <row r="1908" spans="3:3" x14ac:dyDescent="0.2">
      <c r="C1908" s="12"/>
    </row>
    <row r="1909" spans="3:3" x14ac:dyDescent="0.2">
      <c r="C1909" s="12"/>
    </row>
    <row r="1910" spans="3:3" x14ac:dyDescent="0.2">
      <c r="C1910" s="12"/>
    </row>
    <row r="1911" spans="3:3" x14ac:dyDescent="0.2">
      <c r="C1911" s="12"/>
    </row>
    <row r="1912" spans="3:3" x14ac:dyDescent="0.2">
      <c r="C1912" s="12"/>
    </row>
    <row r="1913" spans="3:3" x14ac:dyDescent="0.2">
      <c r="C1913" s="12"/>
    </row>
    <row r="1914" spans="3:3" x14ac:dyDescent="0.2">
      <c r="C1914" s="12"/>
    </row>
    <row r="1915" spans="3:3" x14ac:dyDescent="0.2">
      <c r="C1915" s="12"/>
    </row>
    <row r="1916" spans="3:3" x14ac:dyDescent="0.2">
      <c r="C1916" s="12"/>
    </row>
    <row r="1917" spans="3:3" x14ac:dyDescent="0.2">
      <c r="C1917" s="12"/>
    </row>
    <row r="1918" spans="3:3" x14ac:dyDescent="0.2">
      <c r="C1918" s="12"/>
    </row>
    <row r="1919" spans="3:3" x14ac:dyDescent="0.2">
      <c r="C1919" s="12"/>
    </row>
    <row r="1920" spans="3:3" x14ac:dyDescent="0.2">
      <c r="C1920" s="12"/>
    </row>
    <row r="1921" spans="3:3" x14ac:dyDescent="0.2">
      <c r="C1921" s="12"/>
    </row>
    <row r="1922" spans="3:3" x14ac:dyDescent="0.2">
      <c r="C1922" s="12"/>
    </row>
    <row r="1923" spans="3:3" x14ac:dyDescent="0.2">
      <c r="C1923" s="12"/>
    </row>
    <row r="1924" spans="3:3" x14ac:dyDescent="0.2">
      <c r="C1924" s="12"/>
    </row>
    <row r="1925" spans="3:3" x14ac:dyDescent="0.2">
      <c r="C1925" s="12"/>
    </row>
    <row r="1926" spans="3:3" x14ac:dyDescent="0.2">
      <c r="C1926" s="12"/>
    </row>
    <row r="1927" spans="3:3" x14ac:dyDescent="0.2">
      <c r="C1927" s="12"/>
    </row>
    <row r="1928" spans="3:3" x14ac:dyDescent="0.2">
      <c r="C1928" s="12"/>
    </row>
    <row r="1929" spans="3:3" x14ac:dyDescent="0.2">
      <c r="C1929" s="12"/>
    </row>
    <row r="1930" spans="3:3" x14ac:dyDescent="0.2">
      <c r="C1930" s="12"/>
    </row>
    <row r="1931" spans="3:3" x14ac:dyDescent="0.2">
      <c r="C1931" s="12"/>
    </row>
    <row r="1932" spans="3:3" x14ac:dyDescent="0.2">
      <c r="C1932" s="12"/>
    </row>
    <row r="1933" spans="3:3" x14ac:dyDescent="0.2">
      <c r="C1933" s="12"/>
    </row>
    <row r="1934" spans="3:3" x14ac:dyDescent="0.2">
      <c r="C1934" s="12"/>
    </row>
    <row r="1935" spans="3:3" x14ac:dyDescent="0.2">
      <c r="C1935" s="12"/>
    </row>
    <row r="1936" spans="3:3" x14ac:dyDescent="0.2">
      <c r="C1936" s="12"/>
    </row>
    <row r="1937" spans="3:3" x14ac:dyDescent="0.2">
      <c r="C1937" s="12"/>
    </row>
    <row r="1938" spans="3:3" x14ac:dyDescent="0.2">
      <c r="C1938" s="12"/>
    </row>
    <row r="1939" spans="3:3" x14ac:dyDescent="0.2">
      <c r="C1939" s="12"/>
    </row>
    <row r="1940" spans="3:3" x14ac:dyDescent="0.2">
      <c r="C1940" s="12"/>
    </row>
    <row r="1941" spans="3:3" x14ac:dyDescent="0.2">
      <c r="C1941" s="12"/>
    </row>
    <row r="1942" spans="3:3" x14ac:dyDescent="0.2">
      <c r="C1942" s="12"/>
    </row>
    <row r="1943" spans="3:3" x14ac:dyDescent="0.2">
      <c r="C1943" s="12"/>
    </row>
    <row r="1944" spans="3:3" x14ac:dyDescent="0.2">
      <c r="C1944" s="12"/>
    </row>
    <row r="1945" spans="3:3" x14ac:dyDescent="0.2">
      <c r="C1945" s="12"/>
    </row>
    <row r="1946" spans="3:3" x14ac:dyDescent="0.2">
      <c r="C1946" s="12"/>
    </row>
    <row r="1947" spans="3:3" x14ac:dyDescent="0.2">
      <c r="C1947" s="12"/>
    </row>
    <row r="1948" spans="3:3" x14ac:dyDescent="0.2">
      <c r="C1948" s="12"/>
    </row>
    <row r="1949" spans="3:3" x14ac:dyDescent="0.2">
      <c r="C1949" s="12"/>
    </row>
    <row r="1950" spans="3:3" x14ac:dyDescent="0.2">
      <c r="C1950" s="12"/>
    </row>
    <row r="1951" spans="3:3" x14ac:dyDescent="0.2">
      <c r="C1951" s="12"/>
    </row>
    <row r="1952" spans="3:3" x14ac:dyDescent="0.2">
      <c r="C1952" s="12"/>
    </row>
    <row r="1953" spans="3:3" x14ac:dyDescent="0.2">
      <c r="C1953" s="12"/>
    </row>
    <row r="1954" spans="3:3" x14ac:dyDescent="0.2">
      <c r="C1954" s="12"/>
    </row>
    <row r="1955" spans="3:3" x14ac:dyDescent="0.2">
      <c r="C1955" s="12"/>
    </row>
    <row r="1956" spans="3:3" x14ac:dyDescent="0.2">
      <c r="C1956" s="12"/>
    </row>
    <row r="1957" spans="3:3" x14ac:dyDescent="0.2">
      <c r="C1957" s="12"/>
    </row>
    <row r="1958" spans="3:3" x14ac:dyDescent="0.2">
      <c r="C1958" s="12"/>
    </row>
    <row r="1959" spans="3:3" x14ac:dyDescent="0.2">
      <c r="C1959" s="12"/>
    </row>
    <row r="1960" spans="3:3" x14ac:dyDescent="0.2">
      <c r="C1960" s="12"/>
    </row>
    <row r="1961" spans="3:3" x14ac:dyDescent="0.2">
      <c r="C1961" s="12"/>
    </row>
    <row r="1962" spans="3:3" x14ac:dyDescent="0.2">
      <c r="C1962" s="12"/>
    </row>
    <row r="1963" spans="3:3" x14ac:dyDescent="0.2">
      <c r="C1963" s="12"/>
    </row>
    <row r="1964" spans="3:3" x14ac:dyDescent="0.2">
      <c r="C1964" s="12"/>
    </row>
    <row r="1965" spans="3:3" x14ac:dyDescent="0.2">
      <c r="C1965" s="12"/>
    </row>
    <row r="1966" spans="3:3" x14ac:dyDescent="0.2">
      <c r="C1966" s="12"/>
    </row>
    <row r="1967" spans="3:3" x14ac:dyDescent="0.2">
      <c r="C1967" s="12"/>
    </row>
    <row r="1968" spans="3:3" x14ac:dyDescent="0.2">
      <c r="C1968" s="12"/>
    </row>
    <row r="1969" spans="3:3" x14ac:dyDescent="0.2">
      <c r="C1969" s="12"/>
    </row>
    <row r="1970" spans="3:3" x14ac:dyDescent="0.2">
      <c r="C1970" s="12"/>
    </row>
    <row r="1971" spans="3:3" x14ac:dyDescent="0.2">
      <c r="C1971" s="12"/>
    </row>
    <row r="1972" spans="3:3" x14ac:dyDescent="0.2">
      <c r="C1972" s="12"/>
    </row>
    <row r="1973" spans="3:3" x14ac:dyDescent="0.2">
      <c r="C1973" s="12"/>
    </row>
    <row r="1974" spans="3:3" x14ac:dyDescent="0.2">
      <c r="C1974" s="12"/>
    </row>
    <row r="1975" spans="3:3" x14ac:dyDescent="0.2">
      <c r="C1975" s="12"/>
    </row>
    <row r="1976" spans="3:3" x14ac:dyDescent="0.2">
      <c r="C1976" s="12"/>
    </row>
    <row r="1977" spans="3:3" x14ac:dyDescent="0.2">
      <c r="C1977" s="12"/>
    </row>
    <row r="1978" spans="3:3" x14ac:dyDescent="0.2">
      <c r="C1978" s="12"/>
    </row>
    <row r="1979" spans="3:3" x14ac:dyDescent="0.2">
      <c r="C1979" s="12"/>
    </row>
    <row r="1980" spans="3:3" x14ac:dyDescent="0.2">
      <c r="C1980" s="12"/>
    </row>
    <row r="1981" spans="3:3" x14ac:dyDescent="0.2">
      <c r="C1981" s="12"/>
    </row>
    <row r="1982" spans="3:3" x14ac:dyDescent="0.2">
      <c r="C1982" s="12"/>
    </row>
    <row r="1983" spans="3:3" x14ac:dyDescent="0.2">
      <c r="C1983" s="12"/>
    </row>
    <row r="1984" spans="3:3" x14ac:dyDescent="0.2">
      <c r="C1984" s="12"/>
    </row>
    <row r="1985" spans="3:3" x14ac:dyDescent="0.2">
      <c r="C1985" s="12"/>
    </row>
    <row r="1986" spans="3:3" x14ac:dyDescent="0.2">
      <c r="C1986" s="12"/>
    </row>
    <row r="1987" spans="3:3" x14ac:dyDescent="0.2">
      <c r="C1987" s="12"/>
    </row>
    <row r="1988" spans="3:3" x14ac:dyDescent="0.2">
      <c r="C1988" s="12"/>
    </row>
    <row r="1989" spans="3:3" x14ac:dyDescent="0.2">
      <c r="C1989" s="12"/>
    </row>
    <row r="1990" spans="3:3" x14ac:dyDescent="0.2">
      <c r="C1990" s="12"/>
    </row>
    <row r="1991" spans="3:3" x14ac:dyDescent="0.2">
      <c r="C1991" s="12"/>
    </row>
    <row r="1992" spans="3:3" x14ac:dyDescent="0.2">
      <c r="C1992" s="12"/>
    </row>
    <row r="1993" spans="3:3" x14ac:dyDescent="0.2">
      <c r="C1993" s="12"/>
    </row>
    <row r="1994" spans="3:3" x14ac:dyDescent="0.2">
      <c r="C1994" s="12"/>
    </row>
    <row r="1995" spans="3:3" x14ac:dyDescent="0.2">
      <c r="C1995" s="12"/>
    </row>
    <row r="1996" spans="3:3" x14ac:dyDescent="0.2">
      <c r="C1996" s="12"/>
    </row>
    <row r="1997" spans="3:3" x14ac:dyDescent="0.2">
      <c r="C1997" s="12"/>
    </row>
    <row r="1998" spans="3:3" x14ac:dyDescent="0.2">
      <c r="C1998" s="12"/>
    </row>
    <row r="1999" spans="3:3" x14ac:dyDescent="0.2">
      <c r="C1999" s="12"/>
    </row>
    <row r="2000" spans="3:3" x14ac:dyDescent="0.2">
      <c r="C2000" s="12"/>
    </row>
    <row r="2001" spans="3:3" x14ac:dyDescent="0.2">
      <c r="C2001" s="12"/>
    </row>
    <row r="2002" spans="3:3" x14ac:dyDescent="0.2">
      <c r="C2002" s="12"/>
    </row>
    <row r="2003" spans="3:3" x14ac:dyDescent="0.2">
      <c r="C2003" s="12"/>
    </row>
    <row r="2004" spans="3:3" x14ac:dyDescent="0.2">
      <c r="C2004" s="12"/>
    </row>
    <row r="2005" spans="3:3" x14ac:dyDescent="0.2">
      <c r="C2005" s="12"/>
    </row>
    <row r="2006" spans="3:3" x14ac:dyDescent="0.2">
      <c r="C2006" s="12"/>
    </row>
    <row r="2007" spans="3:3" x14ac:dyDescent="0.2">
      <c r="C2007" s="12"/>
    </row>
    <row r="2008" spans="3:3" x14ac:dyDescent="0.2">
      <c r="C2008" s="12"/>
    </row>
    <row r="2009" spans="3:3" x14ac:dyDescent="0.2">
      <c r="C2009" s="12"/>
    </row>
    <row r="2010" spans="3:3" x14ac:dyDescent="0.2">
      <c r="C2010" s="12"/>
    </row>
    <row r="2011" spans="3:3" x14ac:dyDescent="0.2">
      <c r="C2011" s="12"/>
    </row>
    <row r="2012" spans="3:3" x14ac:dyDescent="0.2">
      <c r="C2012" s="12"/>
    </row>
    <row r="2013" spans="3:3" x14ac:dyDescent="0.2">
      <c r="C2013" s="12"/>
    </row>
    <row r="2014" spans="3:3" x14ac:dyDescent="0.2">
      <c r="C2014" s="12"/>
    </row>
    <row r="2015" spans="3:3" x14ac:dyDescent="0.2">
      <c r="C2015" s="12"/>
    </row>
    <row r="2016" spans="3:3" x14ac:dyDescent="0.2">
      <c r="C2016" s="12"/>
    </row>
    <row r="2017" spans="3:3" x14ac:dyDescent="0.2">
      <c r="C2017" s="12"/>
    </row>
    <row r="2018" spans="3:3" x14ac:dyDescent="0.2">
      <c r="C2018" s="12"/>
    </row>
    <row r="2019" spans="3:3" x14ac:dyDescent="0.2">
      <c r="C2019" s="12"/>
    </row>
    <row r="2020" spans="3:3" x14ac:dyDescent="0.2">
      <c r="C2020" s="12"/>
    </row>
    <row r="2021" spans="3:3" x14ac:dyDescent="0.2">
      <c r="C2021" s="12"/>
    </row>
    <row r="2022" spans="3:3" x14ac:dyDescent="0.2">
      <c r="C2022" s="12"/>
    </row>
    <row r="2023" spans="3:3" x14ac:dyDescent="0.2">
      <c r="C2023" s="12"/>
    </row>
    <row r="2024" spans="3:3" x14ac:dyDescent="0.2">
      <c r="C2024" s="12"/>
    </row>
    <row r="2025" spans="3:3" x14ac:dyDescent="0.2">
      <c r="C2025" s="12"/>
    </row>
    <row r="2026" spans="3:3" x14ac:dyDescent="0.2">
      <c r="C2026" s="12"/>
    </row>
    <row r="2027" spans="3:3" x14ac:dyDescent="0.2">
      <c r="C2027" s="12"/>
    </row>
    <row r="2028" spans="3:3" x14ac:dyDescent="0.2">
      <c r="C2028" s="12"/>
    </row>
    <row r="2029" spans="3:3" x14ac:dyDescent="0.2">
      <c r="C2029" s="12"/>
    </row>
    <row r="2030" spans="3:3" x14ac:dyDescent="0.2">
      <c r="C2030" s="12"/>
    </row>
    <row r="2031" spans="3:3" x14ac:dyDescent="0.2">
      <c r="C2031" s="12"/>
    </row>
    <row r="2032" spans="3:3" x14ac:dyDescent="0.2">
      <c r="C2032" s="12"/>
    </row>
    <row r="2033" spans="3:3" x14ac:dyDescent="0.2">
      <c r="C2033" s="12"/>
    </row>
    <row r="2034" spans="3:3" x14ac:dyDescent="0.2">
      <c r="C2034" s="12"/>
    </row>
    <row r="2035" spans="3:3" x14ac:dyDescent="0.2">
      <c r="C2035" s="12"/>
    </row>
    <row r="2036" spans="3:3" x14ac:dyDescent="0.2">
      <c r="C2036" s="12"/>
    </row>
    <row r="2037" spans="3:3" x14ac:dyDescent="0.2">
      <c r="C2037" s="12"/>
    </row>
    <row r="2038" spans="3:3" x14ac:dyDescent="0.2">
      <c r="C2038" s="12"/>
    </row>
    <row r="2039" spans="3:3" x14ac:dyDescent="0.2">
      <c r="C2039" s="12"/>
    </row>
    <row r="2040" spans="3:3" x14ac:dyDescent="0.2">
      <c r="C2040" s="12"/>
    </row>
    <row r="2041" spans="3:3" x14ac:dyDescent="0.2">
      <c r="C2041" s="12"/>
    </row>
    <row r="2042" spans="3:3" x14ac:dyDescent="0.2">
      <c r="C2042" s="12"/>
    </row>
    <row r="2043" spans="3:3" x14ac:dyDescent="0.2">
      <c r="C2043" s="12"/>
    </row>
    <row r="2044" spans="3:3" x14ac:dyDescent="0.2">
      <c r="C2044" s="12"/>
    </row>
    <row r="2045" spans="3:3" x14ac:dyDescent="0.2">
      <c r="C2045" s="12"/>
    </row>
    <row r="2046" spans="3:3" x14ac:dyDescent="0.2">
      <c r="C2046" s="12"/>
    </row>
    <row r="2047" spans="3:3" x14ac:dyDescent="0.2">
      <c r="C2047" s="12"/>
    </row>
    <row r="2048" spans="3:3" x14ac:dyDescent="0.2">
      <c r="C2048" s="12"/>
    </row>
    <row r="2049" spans="3:3" x14ac:dyDescent="0.2">
      <c r="C2049" s="12"/>
    </row>
    <row r="2050" spans="3:3" x14ac:dyDescent="0.2">
      <c r="C2050" s="12"/>
    </row>
    <row r="2051" spans="3:3" x14ac:dyDescent="0.2">
      <c r="C2051" s="12"/>
    </row>
    <row r="2052" spans="3:3" x14ac:dyDescent="0.2">
      <c r="C2052" s="12"/>
    </row>
    <row r="2053" spans="3:3" x14ac:dyDescent="0.2">
      <c r="C2053" s="12"/>
    </row>
    <row r="2054" spans="3:3" x14ac:dyDescent="0.2">
      <c r="C2054" s="12"/>
    </row>
    <row r="2055" spans="3:3" x14ac:dyDescent="0.2">
      <c r="C2055" s="12"/>
    </row>
    <row r="2056" spans="3:3" x14ac:dyDescent="0.2">
      <c r="C2056" s="12"/>
    </row>
    <row r="2057" spans="3:3" x14ac:dyDescent="0.2">
      <c r="C2057" s="12"/>
    </row>
    <row r="2058" spans="3:3" x14ac:dyDescent="0.2">
      <c r="C2058" s="12"/>
    </row>
    <row r="2059" spans="3:3" x14ac:dyDescent="0.2">
      <c r="C2059" s="12"/>
    </row>
    <row r="2060" spans="3:3" x14ac:dyDescent="0.2">
      <c r="C2060" s="12"/>
    </row>
    <row r="2061" spans="3:3" x14ac:dyDescent="0.2">
      <c r="C2061" s="12"/>
    </row>
    <row r="2062" spans="3:3" x14ac:dyDescent="0.2">
      <c r="C2062" s="12"/>
    </row>
    <row r="2063" spans="3:3" x14ac:dyDescent="0.2">
      <c r="C2063" s="12"/>
    </row>
    <row r="2064" spans="3:3" x14ac:dyDescent="0.2">
      <c r="C2064" s="12"/>
    </row>
    <row r="2065" spans="3:3" x14ac:dyDescent="0.2">
      <c r="C2065" s="12"/>
    </row>
    <row r="2066" spans="3:3" x14ac:dyDescent="0.2">
      <c r="C2066" s="12"/>
    </row>
    <row r="2067" spans="3:3" x14ac:dyDescent="0.2">
      <c r="C2067" s="12"/>
    </row>
    <row r="2068" spans="3:3" x14ac:dyDescent="0.2">
      <c r="C2068" s="12"/>
    </row>
    <row r="2069" spans="3:3" x14ac:dyDescent="0.2">
      <c r="C2069" s="12"/>
    </row>
    <row r="2070" spans="3:3" x14ac:dyDescent="0.2">
      <c r="C2070" s="12"/>
    </row>
    <row r="2071" spans="3:3" x14ac:dyDescent="0.2">
      <c r="C2071" s="12"/>
    </row>
    <row r="2072" spans="3:3" x14ac:dyDescent="0.2">
      <c r="C2072" s="12"/>
    </row>
    <row r="2073" spans="3:3" x14ac:dyDescent="0.2">
      <c r="C2073" s="12"/>
    </row>
    <row r="2074" spans="3:3" x14ac:dyDescent="0.2">
      <c r="C2074" s="12"/>
    </row>
    <row r="2075" spans="3:3" x14ac:dyDescent="0.2">
      <c r="C2075" s="12"/>
    </row>
    <row r="2076" spans="3:3" x14ac:dyDescent="0.2">
      <c r="C2076" s="12"/>
    </row>
    <row r="2077" spans="3:3" x14ac:dyDescent="0.2">
      <c r="C2077" s="12"/>
    </row>
    <row r="2078" spans="3:3" x14ac:dyDescent="0.2">
      <c r="C2078" s="12"/>
    </row>
    <row r="2079" spans="3:3" x14ac:dyDescent="0.2">
      <c r="C2079" s="12"/>
    </row>
    <row r="2080" spans="3:3" x14ac:dyDescent="0.2">
      <c r="C2080" s="12"/>
    </row>
    <row r="2081" spans="3:3" x14ac:dyDescent="0.2">
      <c r="C2081" s="12"/>
    </row>
    <row r="2082" spans="3:3" x14ac:dyDescent="0.2">
      <c r="C2082" s="12"/>
    </row>
    <row r="2083" spans="3:3" x14ac:dyDescent="0.2">
      <c r="C2083" s="12"/>
    </row>
    <row r="2084" spans="3:3" x14ac:dyDescent="0.2">
      <c r="C2084" s="12"/>
    </row>
    <row r="2085" spans="3:3" x14ac:dyDescent="0.2">
      <c r="C2085" s="12"/>
    </row>
    <row r="2086" spans="3:3" x14ac:dyDescent="0.2">
      <c r="C2086" s="12"/>
    </row>
    <row r="2087" spans="3:3" x14ac:dyDescent="0.2">
      <c r="C2087" s="12"/>
    </row>
    <row r="2088" spans="3:3" x14ac:dyDescent="0.2">
      <c r="C2088" s="12"/>
    </row>
    <row r="2089" spans="3:3" x14ac:dyDescent="0.2">
      <c r="C2089" s="12"/>
    </row>
    <row r="2090" spans="3:3" x14ac:dyDescent="0.2">
      <c r="C2090" s="12"/>
    </row>
    <row r="2091" spans="3:3" x14ac:dyDescent="0.2">
      <c r="C2091" s="12"/>
    </row>
    <row r="2092" spans="3:3" x14ac:dyDescent="0.2">
      <c r="C2092" s="12"/>
    </row>
    <row r="2093" spans="3:3" x14ac:dyDescent="0.2">
      <c r="C2093" s="12"/>
    </row>
    <row r="2094" spans="3:3" x14ac:dyDescent="0.2">
      <c r="C2094" s="12"/>
    </row>
    <row r="2095" spans="3:3" x14ac:dyDescent="0.2">
      <c r="C2095" s="12"/>
    </row>
    <row r="2096" spans="3:3" x14ac:dyDescent="0.2">
      <c r="C2096" s="12"/>
    </row>
    <row r="2097" spans="3:3" x14ac:dyDescent="0.2">
      <c r="C2097" s="12"/>
    </row>
    <row r="2098" spans="3:3" x14ac:dyDescent="0.2">
      <c r="C2098" s="12"/>
    </row>
    <row r="2099" spans="3:3" x14ac:dyDescent="0.2">
      <c r="C2099" s="12"/>
    </row>
    <row r="2100" spans="3:3" x14ac:dyDescent="0.2">
      <c r="C2100" s="12"/>
    </row>
    <row r="2101" spans="3:3" x14ac:dyDescent="0.2">
      <c r="C2101" s="12"/>
    </row>
    <row r="2102" spans="3:3" x14ac:dyDescent="0.2">
      <c r="C2102" s="12"/>
    </row>
    <row r="2103" spans="3:3" x14ac:dyDescent="0.2">
      <c r="C2103" s="12"/>
    </row>
    <row r="2104" spans="3:3" x14ac:dyDescent="0.2">
      <c r="C2104" s="12"/>
    </row>
    <row r="2105" spans="3:3" x14ac:dyDescent="0.2">
      <c r="C2105" s="12"/>
    </row>
    <row r="2106" spans="3:3" x14ac:dyDescent="0.2">
      <c r="C2106" s="12"/>
    </row>
    <row r="2107" spans="3:3" x14ac:dyDescent="0.2">
      <c r="C2107" s="12"/>
    </row>
    <row r="2108" spans="3:3" x14ac:dyDescent="0.2">
      <c r="C2108" s="12"/>
    </row>
    <row r="2109" spans="3:3" x14ac:dyDescent="0.2">
      <c r="C2109" s="12"/>
    </row>
    <row r="2110" spans="3:3" x14ac:dyDescent="0.2">
      <c r="C2110" s="12"/>
    </row>
    <row r="2111" spans="3:3" x14ac:dyDescent="0.2">
      <c r="C2111" s="12"/>
    </row>
    <row r="2112" spans="3:3" x14ac:dyDescent="0.2">
      <c r="C2112" s="12"/>
    </row>
    <row r="2113" spans="3:3" x14ac:dyDescent="0.2">
      <c r="C2113" s="12"/>
    </row>
    <row r="2114" spans="3:3" x14ac:dyDescent="0.2">
      <c r="C2114" s="12"/>
    </row>
    <row r="2115" spans="3:3" x14ac:dyDescent="0.2">
      <c r="C2115" s="12"/>
    </row>
    <row r="2116" spans="3:3" x14ac:dyDescent="0.2">
      <c r="C2116" s="12"/>
    </row>
    <row r="2117" spans="3:3" x14ac:dyDescent="0.2">
      <c r="C2117" s="12"/>
    </row>
    <row r="2118" spans="3:3" x14ac:dyDescent="0.2">
      <c r="C2118" s="12"/>
    </row>
    <row r="2119" spans="3:3" x14ac:dyDescent="0.2">
      <c r="C2119" s="12"/>
    </row>
    <row r="2120" spans="3:3" x14ac:dyDescent="0.2">
      <c r="C2120" s="12"/>
    </row>
    <row r="2121" spans="3:3" x14ac:dyDescent="0.2">
      <c r="C2121" s="12"/>
    </row>
    <row r="2122" spans="3:3" x14ac:dyDescent="0.2">
      <c r="C2122" s="12"/>
    </row>
    <row r="2123" spans="3:3" x14ac:dyDescent="0.2">
      <c r="C2123" s="12"/>
    </row>
    <row r="2124" spans="3:3" x14ac:dyDescent="0.2">
      <c r="C2124" s="12"/>
    </row>
    <row r="2125" spans="3:3" x14ac:dyDescent="0.2">
      <c r="C2125" s="12"/>
    </row>
    <row r="2126" spans="3:3" x14ac:dyDescent="0.2">
      <c r="C2126" s="12"/>
    </row>
    <row r="2127" spans="3:3" x14ac:dyDescent="0.2">
      <c r="C2127" s="12"/>
    </row>
    <row r="2128" spans="3:3" x14ac:dyDescent="0.2">
      <c r="C2128" s="12"/>
    </row>
    <row r="2129" spans="3:3" x14ac:dyDescent="0.2">
      <c r="C2129" s="12"/>
    </row>
    <row r="2130" spans="3:3" x14ac:dyDescent="0.2">
      <c r="C2130" s="12"/>
    </row>
    <row r="2131" spans="3:3" x14ac:dyDescent="0.2">
      <c r="C2131" s="12"/>
    </row>
    <row r="2132" spans="3:3" x14ac:dyDescent="0.2">
      <c r="C2132" s="12"/>
    </row>
    <row r="2133" spans="3:3" x14ac:dyDescent="0.2">
      <c r="C2133" s="12"/>
    </row>
    <row r="2134" spans="3:3" x14ac:dyDescent="0.2">
      <c r="C2134" s="12"/>
    </row>
    <row r="2135" spans="3:3" x14ac:dyDescent="0.2">
      <c r="C2135" s="12"/>
    </row>
    <row r="2136" spans="3:3" x14ac:dyDescent="0.2">
      <c r="C2136" s="12"/>
    </row>
    <row r="2137" spans="3:3" x14ac:dyDescent="0.2">
      <c r="C2137" s="12"/>
    </row>
    <row r="2138" spans="3:3" x14ac:dyDescent="0.2">
      <c r="C2138" s="12"/>
    </row>
    <row r="2139" spans="3:3" x14ac:dyDescent="0.2">
      <c r="C2139" s="12"/>
    </row>
    <row r="2140" spans="3:3" x14ac:dyDescent="0.2">
      <c r="C2140" s="12"/>
    </row>
    <row r="2141" spans="3:3" x14ac:dyDescent="0.2">
      <c r="C2141" s="12"/>
    </row>
    <row r="2142" spans="3:3" x14ac:dyDescent="0.2">
      <c r="C2142" s="12"/>
    </row>
    <row r="2143" spans="3:3" x14ac:dyDescent="0.2">
      <c r="C2143" s="12"/>
    </row>
    <row r="2144" spans="3:3" x14ac:dyDescent="0.2">
      <c r="C2144" s="12"/>
    </row>
    <row r="2145" spans="3:3" x14ac:dyDescent="0.2">
      <c r="C2145" s="12"/>
    </row>
    <row r="2146" spans="3:3" x14ac:dyDescent="0.2">
      <c r="C2146" s="12"/>
    </row>
    <row r="2147" spans="3:3" x14ac:dyDescent="0.2">
      <c r="C2147" s="12"/>
    </row>
    <row r="2148" spans="3:3" x14ac:dyDescent="0.2">
      <c r="C2148" s="12"/>
    </row>
    <row r="2149" spans="3:3" x14ac:dyDescent="0.2">
      <c r="C2149" s="12"/>
    </row>
    <row r="2150" spans="3:3" x14ac:dyDescent="0.2">
      <c r="C2150" s="12"/>
    </row>
    <row r="2151" spans="3:3" x14ac:dyDescent="0.2">
      <c r="C2151" s="12"/>
    </row>
    <row r="2152" spans="3:3" x14ac:dyDescent="0.2">
      <c r="C2152" s="12"/>
    </row>
    <row r="2153" spans="3:3" x14ac:dyDescent="0.2">
      <c r="C2153" s="12"/>
    </row>
    <row r="2154" spans="3:3" x14ac:dyDescent="0.2">
      <c r="C2154" s="12"/>
    </row>
    <row r="2155" spans="3:3" x14ac:dyDescent="0.2">
      <c r="C2155" s="12"/>
    </row>
    <row r="2156" spans="3:3" x14ac:dyDescent="0.2">
      <c r="C2156" s="12"/>
    </row>
    <row r="2157" spans="3:3" x14ac:dyDescent="0.2">
      <c r="C2157" s="12"/>
    </row>
    <row r="2158" spans="3:3" x14ac:dyDescent="0.2">
      <c r="C2158" s="12"/>
    </row>
    <row r="2159" spans="3:3" x14ac:dyDescent="0.2">
      <c r="C2159" s="12"/>
    </row>
    <row r="2160" spans="3:3" x14ac:dyDescent="0.2">
      <c r="C2160" s="12"/>
    </row>
    <row r="2161" spans="3:3" x14ac:dyDescent="0.2">
      <c r="C2161" s="12"/>
    </row>
    <row r="2162" spans="3:3" x14ac:dyDescent="0.2">
      <c r="C2162" s="12"/>
    </row>
    <row r="2163" spans="3:3" x14ac:dyDescent="0.2">
      <c r="C2163" s="12"/>
    </row>
    <row r="2164" spans="3:3" x14ac:dyDescent="0.2">
      <c r="C2164" s="12"/>
    </row>
    <row r="2165" spans="3:3" x14ac:dyDescent="0.2">
      <c r="C2165" s="12"/>
    </row>
    <row r="2166" spans="3:3" x14ac:dyDescent="0.2">
      <c r="C2166" s="12"/>
    </row>
    <row r="2167" spans="3:3" x14ac:dyDescent="0.2">
      <c r="C2167" s="12"/>
    </row>
    <row r="2168" spans="3:3" x14ac:dyDescent="0.2">
      <c r="C2168" s="12"/>
    </row>
    <row r="2169" spans="3:3" x14ac:dyDescent="0.2">
      <c r="C2169" s="12"/>
    </row>
    <row r="2170" spans="3:3" x14ac:dyDescent="0.2">
      <c r="C2170" s="12"/>
    </row>
    <row r="2171" spans="3:3" x14ac:dyDescent="0.2">
      <c r="C2171" s="12"/>
    </row>
    <row r="2172" spans="3:3" x14ac:dyDescent="0.2">
      <c r="C2172" s="12"/>
    </row>
    <row r="2173" spans="3:3" x14ac:dyDescent="0.2">
      <c r="C2173" s="12"/>
    </row>
    <row r="2174" spans="3:3" x14ac:dyDescent="0.2">
      <c r="C2174" s="12"/>
    </row>
    <row r="2175" spans="3:3" x14ac:dyDescent="0.2">
      <c r="C2175" s="12"/>
    </row>
    <row r="2176" spans="3:3" x14ac:dyDescent="0.2">
      <c r="C2176" s="12"/>
    </row>
    <row r="2177" spans="3:3" x14ac:dyDescent="0.2">
      <c r="C2177" s="12"/>
    </row>
    <row r="2178" spans="3:3" x14ac:dyDescent="0.2">
      <c r="C2178" s="12"/>
    </row>
    <row r="2179" spans="3:3" x14ac:dyDescent="0.2">
      <c r="C2179" s="12"/>
    </row>
    <row r="2180" spans="3:3" x14ac:dyDescent="0.2">
      <c r="C2180" s="12"/>
    </row>
    <row r="2181" spans="3:3" x14ac:dyDescent="0.2">
      <c r="C2181" s="12"/>
    </row>
    <row r="2182" spans="3:3" x14ac:dyDescent="0.2">
      <c r="C2182" s="12"/>
    </row>
    <row r="2183" spans="3:3" x14ac:dyDescent="0.2">
      <c r="C2183" s="12"/>
    </row>
    <row r="2184" spans="3:3" x14ac:dyDescent="0.2">
      <c r="C2184" s="12"/>
    </row>
    <row r="2185" spans="3:3" x14ac:dyDescent="0.2">
      <c r="C2185" s="12"/>
    </row>
    <row r="2186" spans="3:3" x14ac:dyDescent="0.2">
      <c r="C2186" s="12"/>
    </row>
    <row r="2187" spans="3:3" x14ac:dyDescent="0.2">
      <c r="C2187" s="12"/>
    </row>
    <row r="2188" spans="3:3" x14ac:dyDescent="0.2">
      <c r="C2188" s="12"/>
    </row>
    <row r="2189" spans="3:3" x14ac:dyDescent="0.2">
      <c r="C2189" s="12"/>
    </row>
    <row r="2190" spans="3:3" x14ac:dyDescent="0.2">
      <c r="C2190" s="12"/>
    </row>
    <row r="2191" spans="3:3" x14ac:dyDescent="0.2">
      <c r="C2191" s="12"/>
    </row>
    <row r="2192" spans="3:3" x14ac:dyDescent="0.2">
      <c r="C2192" s="12"/>
    </row>
    <row r="2193" spans="3:3" x14ac:dyDescent="0.2">
      <c r="C2193" s="12"/>
    </row>
    <row r="2194" spans="3:3" x14ac:dyDescent="0.2">
      <c r="C2194" s="12"/>
    </row>
    <row r="2195" spans="3:3" x14ac:dyDescent="0.2">
      <c r="C2195" s="12"/>
    </row>
    <row r="2196" spans="3:3" x14ac:dyDescent="0.2">
      <c r="C2196" s="12"/>
    </row>
    <row r="2197" spans="3:3" x14ac:dyDescent="0.2">
      <c r="C2197" s="12"/>
    </row>
    <row r="2198" spans="3:3" x14ac:dyDescent="0.2">
      <c r="C2198" s="12"/>
    </row>
    <row r="2199" spans="3:3" x14ac:dyDescent="0.2">
      <c r="C2199" s="12"/>
    </row>
    <row r="2200" spans="3:3" x14ac:dyDescent="0.2">
      <c r="C2200" s="12"/>
    </row>
    <row r="2201" spans="3:3" x14ac:dyDescent="0.2">
      <c r="C2201" s="12"/>
    </row>
    <row r="2202" spans="3:3" x14ac:dyDescent="0.2">
      <c r="C2202" s="12"/>
    </row>
    <row r="2203" spans="3:3" x14ac:dyDescent="0.2">
      <c r="C2203" s="12"/>
    </row>
    <row r="2204" spans="3:3" x14ac:dyDescent="0.2">
      <c r="C2204" s="12"/>
    </row>
    <row r="2205" spans="3:3" x14ac:dyDescent="0.2">
      <c r="C2205" s="12"/>
    </row>
    <row r="2206" spans="3:3" x14ac:dyDescent="0.2">
      <c r="C2206" s="12"/>
    </row>
    <row r="2207" spans="3:3" x14ac:dyDescent="0.2">
      <c r="C2207" s="12"/>
    </row>
    <row r="2208" spans="3:3" x14ac:dyDescent="0.2">
      <c r="C2208" s="12"/>
    </row>
    <row r="2209" spans="3:3" x14ac:dyDescent="0.2">
      <c r="C2209" s="12"/>
    </row>
    <row r="2210" spans="3:3" x14ac:dyDescent="0.2">
      <c r="C2210" s="12"/>
    </row>
    <row r="2211" spans="3:3" x14ac:dyDescent="0.2">
      <c r="C2211" s="12"/>
    </row>
    <row r="2212" spans="3:3" x14ac:dyDescent="0.2">
      <c r="C2212" s="12"/>
    </row>
    <row r="2213" spans="3:3" x14ac:dyDescent="0.2">
      <c r="C2213" s="12"/>
    </row>
    <row r="2214" spans="3:3" x14ac:dyDescent="0.2">
      <c r="C2214" s="12"/>
    </row>
    <row r="2215" spans="3:3" x14ac:dyDescent="0.2">
      <c r="C2215" s="12"/>
    </row>
    <row r="2216" spans="3:3" x14ac:dyDescent="0.2">
      <c r="C2216" s="12"/>
    </row>
    <row r="2217" spans="3:3" x14ac:dyDescent="0.2">
      <c r="C2217" s="12"/>
    </row>
    <row r="2218" spans="3:3" x14ac:dyDescent="0.2">
      <c r="C2218" s="12"/>
    </row>
    <row r="2219" spans="3:3" x14ac:dyDescent="0.2">
      <c r="C2219" s="12"/>
    </row>
    <row r="2220" spans="3:3" x14ac:dyDescent="0.2">
      <c r="C2220" s="12"/>
    </row>
    <row r="2221" spans="3:3" x14ac:dyDescent="0.2">
      <c r="C2221" s="12"/>
    </row>
    <row r="2222" spans="3:3" x14ac:dyDescent="0.2">
      <c r="C2222" s="12"/>
    </row>
    <row r="2223" spans="3:3" x14ac:dyDescent="0.2">
      <c r="C2223" s="12"/>
    </row>
    <row r="2224" spans="3:3" x14ac:dyDescent="0.2">
      <c r="C2224" s="12"/>
    </row>
    <row r="2225" spans="3:3" x14ac:dyDescent="0.2">
      <c r="C2225" s="12"/>
    </row>
    <row r="2226" spans="3:3" x14ac:dyDescent="0.2">
      <c r="C2226" s="12"/>
    </row>
    <row r="2227" spans="3:3" x14ac:dyDescent="0.2">
      <c r="C2227" s="12"/>
    </row>
    <row r="2228" spans="3:3" x14ac:dyDescent="0.2">
      <c r="C2228" s="12"/>
    </row>
    <row r="2229" spans="3:3" x14ac:dyDescent="0.2">
      <c r="C2229" s="12"/>
    </row>
    <row r="2230" spans="3:3" x14ac:dyDescent="0.2">
      <c r="C2230" s="12"/>
    </row>
    <row r="2231" spans="3:3" x14ac:dyDescent="0.2">
      <c r="C2231" s="12"/>
    </row>
    <row r="2232" spans="3:3" x14ac:dyDescent="0.2">
      <c r="C2232" s="12"/>
    </row>
    <row r="2233" spans="3:3" x14ac:dyDescent="0.2">
      <c r="C2233" s="12"/>
    </row>
    <row r="2234" spans="3:3" x14ac:dyDescent="0.2">
      <c r="C2234" s="12"/>
    </row>
    <row r="2235" spans="3:3" x14ac:dyDescent="0.2">
      <c r="C2235" s="12"/>
    </row>
    <row r="2236" spans="3:3" x14ac:dyDescent="0.2">
      <c r="C2236" s="12"/>
    </row>
    <row r="2237" spans="3:3" x14ac:dyDescent="0.2">
      <c r="C2237" s="12"/>
    </row>
    <row r="2238" spans="3:3" x14ac:dyDescent="0.2">
      <c r="C2238" s="12"/>
    </row>
    <row r="2239" spans="3:3" x14ac:dyDescent="0.2">
      <c r="C2239" s="12"/>
    </row>
    <row r="2240" spans="3:3" x14ac:dyDescent="0.2">
      <c r="C2240" s="12"/>
    </row>
    <row r="2241" spans="3:3" x14ac:dyDescent="0.2">
      <c r="C2241" s="12"/>
    </row>
    <row r="2242" spans="3:3" x14ac:dyDescent="0.2">
      <c r="C2242" s="12"/>
    </row>
    <row r="2243" spans="3:3" x14ac:dyDescent="0.2">
      <c r="C2243" s="12"/>
    </row>
    <row r="2244" spans="3:3" x14ac:dyDescent="0.2">
      <c r="C2244" s="12"/>
    </row>
    <row r="2245" spans="3:3" x14ac:dyDescent="0.2">
      <c r="C2245" s="12"/>
    </row>
    <row r="2246" spans="3:3" x14ac:dyDescent="0.2">
      <c r="C2246" s="12"/>
    </row>
    <row r="2247" spans="3:3" x14ac:dyDescent="0.2">
      <c r="C2247" s="12"/>
    </row>
    <row r="2248" spans="3:3" x14ac:dyDescent="0.2">
      <c r="C2248" s="12"/>
    </row>
    <row r="2249" spans="3:3" x14ac:dyDescent="0.2">
      <c r="C2249" s="12"/>
    </row>
    <row r="2250" spans="3:3" x14ac:dyDescent="0.2">
      <c r="C2250" s="12"/>
    </row>
    <row r="2251" spans="3:3" x14ac:dyDescent="0.2">
      <c r="C2251" s="12"/>
    </row>
    <row r="2252" spans="3:3" x14ac:dyDescent="0.2">
      <c r="C2252" s="12"/>
    </row>
    <row r="2253" spans="3:3" x14ac:dyDescent="0.2">
      <c r="C2253" s="12"/>
    </row>
    <row r="2254" spans="3:3" x14ac:dyDescent="0.2">
      <c r="C2254" s="12"/>
    </row>
    <row r="2255" spans="3:3" x14ac:dyDescent="0.2">
      <c r="C2255" s="12"/>
    </row>
    <row r="2256" spans="3:3" x14ac:dyDescent="0.2">
      <c r="C2256" s="12"/>
    </row>
    <row r="2257" spans="3:3" x14ac:dyDescent="0.2">
      <c r="C2257" s="12"/>
    </row>
    <row r="2258" spans="3:3" x14ac:dyDescent="0.2">
      <c r="C2258" s="12"/>
    </row>
    <row r="2259" spans="3:3" x14ac:dyDescent="0.2">
      <c r="C2259" s="12"/>
    </row>
    <row r="2260" spans="3:3" x14ac:dyDescent="0.2">
      <c r="C2260" s="12"/>
    </row>
    <row r="2261" spans="3:3" x14ac:dyDescent="0.2">
      <c r="C2261" s="12"/>
    </row>
    <row r="2262" spans="3:3" x14ac:dyDescent="0.2">
      <c r="C2262" s="12"/>
    </row>
    <row r="2263" spans="3:3" x14ac:dyDescent="0.2">
      <c r="C2263" s="12"/>
    </row>
    <row r="2264" spans="3:3" x14ac:dyDescent="0.2">
      <c r="C2264" s="12"/>
    </row>
    <row r="2265" spans="3:3" x14ac:dyDescent="0.2">
      <c r="C2265" s="12"/>
    </row>
    <row r="2266" spans="3:3" x14ac:dyDescent="0.2">
      <c r="C2266" s="12"/>
    </row>
    <row r="2267" spans="3:3" x14ac:dyDescent="0.2">
      <c r="C2267" s="12"/>
    </row>
    <row r="2268" spans="3:3" x14ac:dyDescent="0.2">
      <c r="C2268" s="12"/>
    </row>
    <row r="2269" spans="3:3" x14ac:dyDescent="0.2">
      <c r="C2269" s="12"/>
    </row>
    <row r="2270" spans="3:3" x14ac:dyDescent="0.2">
      <c r="C2270" s="12"/>
    </row>
    <row r="2271" spans="3:3" x14ac:dyDescent="0.2">
      <c r="C2271" s="12"/>
    </row>
    <row r="2272" spans="3:3" x14ac:dyDescent="0.2">
      <c r="C2272" s="12"/>
    </row>
    <row r="2273" spans="3:3" x14ac:dyDescent="0.2">
      <c r="C2273" s="12"/>
    </row>
    <row r="2274" spans="3:3" x14ac:dyDescent="0.2">
      <c r="C2274" s="12"/>
    </row>
    <row r="2275" spans="3:3" x14ac:dyDescent="0.2">
      <c r="C2275" s="12"/>
    </row>
    <row r="2276" spans="3:3" x14ac:dyDescent="0.2">
      <c r="C2276" s="12"/>
    </row>
    <row r="2277" spans="3:3" x14ac:dyDescent="0.2">
      <c r="C2277" s="12"/>
    </row>
    <row r="2278" spans="3:3" x14ac:dyDescent="0.2">
      <c r="C2278" s="12"/>
    </row>
    <row r="2279" spans="3:3" x14ac:dyDescent="0.2">
      <c r="C2279" s="12"/>
    </row>
    <row r="2280" spans="3:3" x14ac:dyDescent="0.2">
      <c r="C2280" s="12"/>
    </row>
    <row r="2281" spans="3:3" x14ac:dyDescent="0.2">
      <c r="C2281" s="12"/>
    </row>
    <row r="2282" spans="3:3" x14ac:dyDescent="0.2">
      <c r="C2282" s="12"/>
    </row>
    <row r="2283" spans="3:3" x14ac:dyDescent="0.2">
      <c r="C2283" s="12"/>
    </row>
    <row r="2284" spans="3:3" x14ac:dyDescent="0.2">
      <c r="C2284" s="12"/>
    </row>
    <row r="2285" spans="3:3" x14ac:dyDescent="0.2">
      <c r="C2285" s="12"/>
    </row>
    <row r="2286" spans="3:3" x14ac:dyDescent="0.2">
      <c r="C2286" s="12"/>
    </row>
    <row r="2287" spans="3:3" x14ac:dyDescent="0.2">
      <c r="C2287" s="12"/>
    </row>
    <row r="2288" spans="3:3" x14ac:dyDescent="0.2">
      <c r="C2288" s="12"/>
    </row>
    <row r="2289" spans="3:3" x14ac:dyDescent="0.2">
      <c r="C2289" s="12"/>
    </row>
    <row r="2290" spans="3:3" x14ac:dyDescent="0.2">
      <c r="C2290" s="12"/>
    </row>
    <row r="2291" spans="3:3" x14ac:dyDescent="0.2">
      <c r="C2291" s="12"/>
    </row>
    <row r="2292" spans="3:3" x14ac:dyDescent="0.2">
      <c r="C2292" s="12"/>
    </row>
    <row r="2293" spans="3:3" x14ac:dyDescent="0.2">
      <c r="C2293" s="12"/>
    </row>
    <row r="2294" spans="3:3" x14ac:dyDescent="0.2">
      <c r="C2294" s="12"/>
    </row>
    <row r="2295" spans="3:3" x14ac:dyDescent="0.2">
      <c r="C2295" s="12"/>
    </row>
    <row r="2296" spans="3:3" x14ac:dyDescent="0.2">
      <c r="C2296" s="12"/>
    </row>
    <row r="2297" spans="3:3" x14ac:dyDescent="0.2">
      <c r="C2297" s="12"/>
    </row>
    <row r="2298" spans="3:3" x14ac:dyDescent="0.2">
      <c r="C2298" s="12"/>
    </row>
    <row r="2299" spans="3:3" x14ac:dyDescent="0.2">
      <c r="C2299" s="12"/>
    </row>
    <row r="2300" spans="3:3" x14ac:dyDescent="0.2">
      <c r="C2300" s="12"/>
    </row>
    <row r="2301" spans="3:3" x14ac:dyDescent="0.2">
      <c r="C2301" s="12"/>
    </row>
    <row r="2302" spans="3:3" x14ac:dyDescent="0.2">
      <c r="C2302" s="12"/>
    </row>
    <row r="2303" spans="3:3" x14ac:dyDescent="0.2">
      <c r="C2303" s="12"/>
    </row>
    <row r="2304" spans="3:3" x14ac:dyDescent="0.2">
      <c r="C2304" s="12"/>
    </row>
    <row r="2305" spans="3:3" x14ac:dyDescent="0.2">
      <c r="C2305" s="12"/>
    </row>
    <row r="2306" spans="3:3" x14ac:dyDescent="0.2">
      <c r="C2306" s="12"/>
    </row>
    <row r="2307" spans="3:3" x14ac:dyDescent="0.2">
      <c r="C2307" s="12"/>
    </row>
    <row r="2308" spans="3:3" x14ac:dyDescent="0.2">
      <c r="C2308" s="12"/>
    </row>
    <row r="2309" spans="3:3" x14ac:dyDescent="0.2">
      <c r="C2309" s="12"/>
    </row>
    <row r="2310" spans="3:3" x14ac:dyDescent="0.2">
      <c r="C2310" s="12"/>
    </row>
    <row r="2311" spans="3:3" x14ac:dyDescent="0.2">
      <c r="C2311" s="12"/>
    </row>
    <row r="2312" spans="3:3" x14ac:dyDescent="0.2">
      <c r="C2312" s="12"/>
    </row>
    <row r="2313" spans="3:3" x14ac:dyDescent="0.2">
      <c r="C2313" s="12"/>
    </row>
    <row r="2314" spans="3:3" x14ac:dyDescent="0.2">
      <c r="C2314" s="12"/>
    </row>
    <row r="2315" spans="3:3" x14ac:dyDescent="0.2">
      <c r="C2315" s="12"/>
    </row>
    <row r="2316" spans="3:3" x14ac:dyDescent="0.2">
      <c r="C2316" s="12"/>
    </row>
    <row r="2317" spans="3:3" x14ac:dyDescent="0.2">
      <c r="C2317" s="12"/>
    </row>
    <row r="2318" spans="3:3" x14ac:dyDescent="0.2">
      <c r="C2318" s="12"/>
    </row>
    <row r="2319" spans="3:3" x14ac:dyDescent="0.2">
      <c r="C2319" s="12"/>
    </row>
    <row r="2320" spans="3:3" x14ac:dyDescent="0.2">
      <c r="C2320" s="12"/>
    </row>
    <row r="2321" spans="3:3" x14ac:dyDescent="0.2">
      <c r="C2321" s="12"/>
    </row>
    <row r="2322" spans="3:3" x14ac:dyDescent="0.2">
      <c r="C2322" s="12"/>
    </row>
    <row r="2323" spans="3:3" x14ac:dyDescent="0.2">
      <c r="C2323" s="12"/>
    </row>
    <row r="2324" spans="3:3" x14ac:dyDescent="0.2">
      <c r="C2324" s="12"/>
    </row>
    <row r="2325" spans="3:3" x14ac:dyDescent="0.2">
      <c r="C2325" s="12"/>
    </row>
    <row r="2326" spans="3:3" x14ac:dyDescent="0.2">
      <c r="C2326" s="12"/>
    </row>
    <row r="2327" spans="3:3" x14ac:dyDescent="0.2">
      <c r="C2327" s="12"/>
    </row>
    <row r="2328" spans="3:3" x14ac:dyDescent="0.2">
      <c r="C2328" s="12"/>
    </row>
    <row r="2329" spans="3:3" x14ac:dyDescent="0.2">
      <c r="C2329" s="12"/>
    </row>
    <row r="2330" spans="3:3" x14ac:dyDescent="0.2">
      <c r="C2330" s="12"/>
    </row>
    <row r="2331" spans="3:3" x14ac:dyDescent="0.2">
      <c r="C2331" s="12"/>
    </row>
    <row r="2332" spans="3:3" x14ac:dyDescent="0.2">
      <c r="C2332" s="12"/>
    </row>
    <row r="2333" spans="3:3" x14ac:dyDescent="0.2">
      <c r="C2333" s="12"/>
    </row>
    <row r="2334" spans="3:3" x14ac:dyDescent="0.2">
      <c r="C2334" s="12"/>
    </row>
    <row r="2335" spans="3:3" x14ac:dyDescent="0.2">
      <c r="C2335" s="12"/>
    </row>
    <row r="2336" spans="3:3" x14ac:dyDescent="0.2">
      <c r="C2336" s="12"/>
    </row>
    <row r="2337" spans="3:3" x14ac:dyDescent="0.2">
      <c r="C2337" s="12"/>
    </row>
    <row r="2338" spans="3:3" x14ac:dyDescent="0.2">
      <c r="C2338" s="12"/>
    </row>
    <row r="2339" spans="3:3" x14ac:dyDescent="0.2">
      <c r="C2339" s="12"/>
    </row>
    <row r="2340" spans="3:3" x14ac:dyDescent="0.2">
      <c r="C2340" s="12"/>
    </row>
    <row r="2341" spans="3:3" x14ac:dyDescent="0.2">
      <c r="C2341" s="12"/>
    </row>
    <row r="2342" spans="3:3" x14ac:dyDescent="0.2">
      <c r="C2342" s="12"/>
    </row>
    <row r="2343" spans="3:3" x14ac:dyDescent="0.2">
      <c r="C2343" s="12"/>
    </row>
    <row r="2344" spans="3:3" x14ac:dyDescent="0.2">
      <c r="C2344" s="12"/>
    </row>
    <row r="2345" spans="3:3" x14ac:dyDescent="0.2">
      <c r="C2345" s="12"/>
    </row>
    <row r="2346" spans="3:3" x14ac:dyDescent="0.2">
      <c r="C2346" s="12"/>
    </row>
    <row r="2347" spans="3:3" x14ac:dyDescent="0.2">
      <c r="C2347" s="12"/>
    </row>
    <row r="2348" spans="3:3" x14ac:dyDescent="0.2">
      <c r="C2348" s="12"/>
    </row>
    <row r="2349" spans="3:3" x14ac:dyDescent="0.2">
      <c r="C2349" s="12"/>
    </row>
    <row r="2350" spans="3:3" x14ac:dyDescent="0.2">
      <c r="C2350" s="12"/>
    </row>
    <row r="2351" spans="3:3" x14ac:dyDescent="0.2">
      <c r="C2351" s="12"/>
    </row>
    <row r="2352" spans="3:3" x14ac:dyDescent="0.2">
      <c r="C2352" s="12"/>
    </row>
    <row r="2353" spans="3:3" x14ac:dyDescent="0.2">
      <c r="C2353" s="12"/>
    </row>
    <row r="2354" spans="3:3" x14ac:dyDescent="0.2">
      <c r="C2354" s="12"/>
    </row>
    <row r="2355" spans="3:3" x14ac:dyDescent="0.2">
      <c r="C2355" s="12"/>
    </row>
    <row r="2356" spans="3:3" x14ac:dyDescent="0.2">
      <c r="C2356" s="12"/>
    </row>
    <row r="2357" spans="3:3" x14ac:dyDescent="0.2">
      <c r="C2357" s="12"/>
    </row>
    <row r="2358" spans="3:3" x14ac:dyDescent="0.2">
      <c r="C2358" s="12"/>
    </row>
    <row r="2359" spans="3:3" x14ac:dyDescent="0.2">
      <c r="C2359" s="12"/>
    </row>
    <row r="2360" spans="3:3" x14ac:dyDescent="0.2">
      <c r="C2360" s="12"/>
    </row>
    <row r="2361" spans="3:3" x14ac:dyDescent="0.2">
      <c r="C2361" s="12"/>
    </row>
    <row r="2362" spans="3:3" x14ac:dyDescent="0.2">
      <c r="C2362" s="12"/>
    </row>
    <row r="2363" spans="3:3" x14ac:dyDescent="0.2">
      <c r="C2363" s="12"/>
    </row>
    <row r="2364" spans="3:3" x14ac:dyDescent="0.2">
      <c r="C2364" s="12"/>
    </row>
    <row r="2365" spans="3:3" x14ac:dyDescent="0.2">
      <c r="C2365" s="12"/>
    </row>
    <row r="2366" spans="3:3" x14ac:dyDescent="0.2">
      <c r="C2366" s="12"/>
    </row>
    <row r="2367" spans="3:3" x14ac:dyDescent="0.2">
      <c r="C2367" s="12"/>
    </row>
    <row r="2368" spans="3:3" x14ac:dyDescent="0.2">
      <c r="C2368" s="12"/>
    </row>
    <row r="2369" spans="3:3" x14ac:dyDescent="0.2">
      <c r="C2369" s="12"/>
    </row>
    <row r="2370" spans="3:3" x14ac:dyDescent="0.2">
      <c r="C2370" s="12"/>
    </row>
    <row r="2371" spans="3:3" x14ac:dyDescent="0.2">
      <c r="C2371" s="12"/>
    </row>
    <row r="2372" spans="3:3" x14ac:dyDescent="0.2">
      <c r="C2372" s="12"/>
    </row>
    <row r="2373" spans="3:3" x14ac:dyDescent="0.2">
      <c r="C2373" s="12"/>
    </row>
    <row r="2374" spans="3:3" x14ac:dyDescent="0.2">
      <c r="C2374" s="12"/>
    </row>
    <row r="2375" spans="3:3" x14ac:dyDescent="0.2">
      <c r="C2375" s="12"/>
    </row>
    <row r="2376" spans="3:3" x14ac:dyDescent="0.2">
      <c r="C2376" s="12"/>
    </row>
    <row r="2377" spans="3:3" x14ac:dyDescent="0.2">
      <c r="C2377" s="12"/>
    </row>
    <row r="2378" spans="3:3" x14ac:dyDescent="0.2">
      <c r="C2378" s="12"/>
    </row>
    <row r="2379" spans="3:3" x14ac:dyDescent="0.2">
      <c r="C2379" s="12"/>
    </row>
    <row r="2380" spans="3:3" x14ac:dyDescent="0.2">
      <c r="C2380" s="12"/>
    </row>
    <row r="2381" spans="3:3" x14ac:dyDescent="0.2">
      <c r="C2381" s="12"/>
    </row>
    <row r="2382" spans="3:3" x14ac:dyDescent="0.2">
      <c r="C2382" s="12"/>
    </row>
    <row r="2383" spans="3:3" x14ac:dyDescent="0.2">
      <c r="C2383" s="12"/>
    </row>
    <row r="2384" spans="3:3" x14ac:dyDescent="0.2">
      <c r="C2384" s="12"/>
    </row>
    <row r="2385" spans="3:3" x14ac:dyDescent="0.2">
      <c r="C2385" s="12"/>
    </row>
    <row r="2386" spans="3:3" x14ac:dyDescent="0.2">
      <c r="C2386" s="12"/>
    </row>
    <row r="2387" spans="3:3" x14ac:dyDescent="0.2">
      <c r="C2387" s="12"/>
    </row>
    <row r="2388" spans="3:3" x14ac:dyDescent="0.2">
      <c r="C2388" s="12"/>
    </row>
    <row r="2389" spans="3:3" x14ac:dyDescent="0.2">
      <c r="C2389" s="12"/>
    </row>
    <row r="2390" spans="3:3" x14ac:dyDescent="0.2">
      <c r="C2390" s="12"/>
    </row>
    <row r="2391" spans="3:3" x14ac:dyDescent="0.2">
      <c r="C2391" s="12"/>
    </row>
    <row r="2392" spans="3:3" x14ac:dyDescent="0.2">
      <c r="C2392" s="12"/>
    </row>
    <row r="2393" spans="3:3" x14ac:dyDescent="0.2">
      <c r="C2393" s="12"/>
    </row>
    <row r="2394" spans="3:3" x14ac:dyDescent="0.2">
      <c r="C2394" s="12"/>
    </row>
    <row r="2395" spans="3:3" x14ac:dyDescent="0.2">
      <c r="C2395" s="12"/>
    </row>
    <row r="2396" spans="3:3" x14ac:dyDescent="0.2">
      <c r="C2396" s="12"/>
    </row>
    <row r="2397" spans="3:3" x14ac:dyDescent="0.2">
      <c r="C2397" s="12"/>
    </row>
    <row r="2398" spans="3:3" x14ac:dyDescent="0.2">
      <c r="C2398" s="12"/>
    </row>
    <row r="2399" spans="3:3" x14ac:dyDescent="0.2">
      <c r="C2399" s="12"/>
    </row>
    <row r="2400" spans="3:3" x14ac:dyDescent="0.2">
      <c r="C2400" s="12"/>
    </row>
    <row r="2401" spans="3:3" x14ac:dyDescent="0.2">
      <c r="C2401" s="12"/>
    </row>
    <row r="2402" spans="3:3" x14ac:dyDescent="0.2">
      <c r="C2402" s="12"/>
    </row>
    <row r="2403" spans="3:3" x14ac:dyDescent="0.2">
      <c r="C2403" s="12"/>
    </row>
    <row r="2404" spans="3:3" x14ac:dyDescent="0.2">
      <c r="C2404" s="12"/>
    </row>
    <row r="2405" spans="3:3" x14ac:dyDescent="0.2">
      <c r="C2405" s="12"/>
    </row>
    <row r="2406" spans="3:3" x14ac:dyDescent="0.2">
      <c r="C2406" s="12"/>
    </row>
    <row r="2407" spans="3:3" x14ac:dyDescent="0.2">
      <c r="C2407" s="12"/>
    </row>
    <row r="2408" spans="3:3" x14ac:dyDescent="0.2">
      <c r="C2408" s="12"/>
    </row>
    <row r="2409" spans="3:3" x14ac:dyDescent="0.2">
      <c r="C2409" s="12"/>
    </row>
    <row r="2410" spans="3:3" x14ac:dyDescent="0.2">
      <c r="C2410" s="12"/>
    </row>
    <row r="2411" spans="3:3" x14ac:dyDescent="0.2">
      <c r="C2411" s="12"/>
    </row>
    <row r="2412" spans="3:3" x14ac:dyDescent="0.2">
      <c r="C2412" s="12"/>
    </row>
    <row r="2413" spans="3:3" x14ac:dyDescent="0.2">
      <c r="C2413" s="12"/>
    </row>
    <row r="2414" spans="3:3" x14ac:dyDescent="0.2">
      <c r="C2414" s="12"/>
    </row>
    <row r="2415" spans="3:3" x14ac:dyDescent="0.2">
      <c r="C2415" s="12"/>
    </row>
    <row r="2416" spans="3:3" x14ac:dyDescent="0.2">
      <c r="C2416" s="12"/>
    </row>
    <row r="2417" spans="3:3" x14ac:dyDescent="0.2">
      <c r="C2417" s="12"/>
    </row>
    <row r="2418" spans="3:3" x14ac:dyDescent="0.2">
      <c r="C2418" s="12"/>
    </row>
    <row r="2419" spans="3:3" x14ac:dyDescent="0.2">
      <c r="C2419" s="12"/>
    </row>
    <row r="2420" spans="3:3" x14ac:dyDescent="0.2">
      <c r="C2420" s="12"/>
    </row>
    <row r="2421" spans="3:3" x14ac:dyDescent="0.2">
      <c r="C2421" s="12"/>
    </row>
    <row r="2422" spans="3:3" x14ac:dyDescent="0.2">
      <c r="C2422" s="12"/>
    </row>
    <row r="2423" spans="3:3" x14ac:dyDescent="0.2">
      <c r="C2423" s="12"/>
    </row>
    <row r="2424" spans="3:3" x14ac:dyDescent="0.2">
      <c r="C2424" s="12"/>
    </row>
    <row r="2425" spans="3:3" x14ac:dyDescent="0.2">
      <c r="C2425" s="12"/>
    </row>
    <row r="2426" spans="3:3" x14ac:dyDescent="0.2">
      <c r="C2426" s="12"/>
    </row>
    <row r="2427" spans="3:3" x14ac:dyDescent="0.2">
      <c r="C2427" s="12"/>
    </row>
    <row r="2428" spans="3:3" x14ac:dyDescent="0.2">
      <c r="C2428" s="12"/>
    </row>
    <row r="2429" spans="3:3" x14ac:dyDescent="0.2">
      <c r="C2429" s="12"/>
    </row>
    <row r="2430" spans="3:3" x14ac:dyDescent="0.2">
      <c r="C2430" s="12"/>
    </row>
    <row r="2431" spans="3:3" x14ac:dyDescent="0.2">
      <c r="C2431" s="12"/>
    </row>
    <row r="2432" spans="3:3" x14ac:dyDescent="0.2">
      <c r="C2432" s="12"/>
    </row>
    <row r="2433" spans="3:3" x14ac:dyDescent="0.2">
      <c r="C2433" s="12"/>
    </row>
    <row r="2434" spans="3:3" x14ac:dyDescent="0.2">
      <c r="C2434" s="12"/>
    </row>
    <row r="2435" spans="3:3" x14ac:dyDescent="0.2">
      <c r="C2435" s="12"/>
    </row>
    <row r="2436" spans="3:3" x14ac:dyDescent="0.2">
      <c r="C2436" s="12"/>
    </row>
    <row r="2437" spans="3:3" x14ac:dyDescent="0.2">
      <c r="C2437" s="12"/>
    </row>
    <row r="2438" spans="3:3" x14ac:dyDescent="0.2">
      <c r="C2438" s="12"/>
    </row>
    <row r="2439" spans="3:3" x14ac:dyDescent="0.2">
      <c r="C2439" s="12"/>
    </row>
    <row r="2440" spans="3:3" x14ac:dyDescent="0.2">
      <c r="C2440" s="12"/>
    </row>
    <row r="2441" spans="3:3" x14ac:dyDescent="0.2">
      <c r="C2441" s="12"/>
    </row>
    <row r="2442" spans="3:3" x14ac:dyDescent="0.2">
      <c r="C2442" s="12"/>
    </row>
    <row r="2443" spans="3:3" x14ac:dyDescent="0.2">
      <c r="C2443" s="12"/>
    </row>
    <row r="2444" spans="3:3" x14ac:dyDescent="0.2">
      <c r="C2444" s="12"/>
    </row>
    <row r="2445" spans="3:3" x14ac:dyDescent="0.2">
      <c r="C2445" s="12"/>
    </row>
    <row r="2446" spans="3:3" x14ac:dyDescent="0.2">
      <c r="C2446" s="12"/>
    </row>
    <row r="2447" spans="3:3" x14ac:dyDescent="0.2">
      <c r="C2447" s="12"/>
    </row>
    <row r="2448" spans="3:3" x14ac:dyDescent="0.2">
      <c r="C2448" s="12"/>
    </row>
    <row r="2449" spans="3:3" x14ac:dyDescent="0.2">
      <c r="C2449" s="12"/>
    </row>
    <row r="2450" spans="3:3" x14ac:dyDescent="0.2">
      <c r="C2450" s="12"/>
    </row>
    <row r="2451" spans="3:3" x14ac:dyDescent="0.2">
      <c r="C2451" s="12"/>
    </row>
    <row r="2452" spans="3:3" x14ac:dyDescent="0.2">
      <c r="C2452" s="12"/>
    </row>
    <row r="2453" spans="3:3" x14ac:dyDescent="0.2">
      <c r="C2453" s="12"/>
    </row>
    <row r="2454" spans="3:3" x14ac:dyDescent="0.2">
      <c r="C2454" s="12"/>
    </row>
    <row r="2455" spans="3:3" x14ac:dyDescent="0.2">
      <c r="C2455" s="12"/>
    </row>
    <row r="2456" spans="3:3" x14ac:dyDescent="0.2">
      <c r="C2456" s="12"/>
    </row>
    <row r="2457" spans="3:3" x14ac:dyDescent="0.2">
      <c r="C2457" s="12"/>
    </row>
    <row r="2458" spans="3:3" x14ac:dyDescent="0.2">
      <c r="C2458" s="12"/>
    </row>
    <row r="2459" spans="3:3" x14ac:dyDescent="0.2">
      <c r="C2459" s="12"/>
    </row>
    <row r="2460" spans="3:3" x14ac:dyDescent="0.2">
      <c r="C2460" s="12"/>
    </row>
    <row r="2461" spans="3:3" x14ac:dyDescent="0.2">
      <c r="C2461" s="12"/>
    </row>
    <row r="2462" spans="3:3" x14ac:dyDescent="0.2">
      <c r="C2462" s="12"/>
    </row>
    <row r="2463" spans="3:3" x14ac:dyDescent="0.2">
      <c r="C2463" s="12"/>
    </row>
    <row r="2464" spans="3:3" x14ac:dyDescent="0.2">
      <c r="C2464" s="12"/>
    </row>
    <row r="2465" spans="3:3" x14ac:dyDescent="0.2">
      <c r="C2465" s="12"/>
    </row>
    <row r="2466" spans="3:3" x14ac:dyDescent="0.2">
      <c r="C2466" s="12"/>
    </row>
    <row r="2467" spans="3:3" x14ac:dyDescent="0.2">
      <c r="C2467" s="12"/>
    </row>
    <row r="2468" spans="3:3" x14ac:dyDescent="0.2">
      <c r="C2468" s="12"/>
    </row>
    <row r="2469" spans="3:3" x14ac:dyDescent="0.2">
      <c r="C2469" s="12"/>
    </row>
    <row r="2470" spans="3:3" x14ac:dyDescent="0.2">
      <c r="C2470" s="12"/>
    </row>
    <row r="2471" spans="3:3" x14ac:dyDescent="0.2">
      <c r="C2471" s="12"/>
    </row>
    <row r="2472" spans="3:3" x14ac:dyDescent="0.2">
      <c r="C2472" s="12"/>
    </row>
    <row r="2473" spans="3:3" x14ac:dyDescent="0.2">
      <c r="C2473" s="12"/>
    </row>
    <row r="2474" spans="3:3" x14ac:dyDescent="0.2">
      <c r="C2474" s="12"/>
    </row>
    <row r="2475" spans="3:3" x14ac:dyDescent="0.2">
      <c r="C2475" s="12"/>
    </row>
    <row r="2476" spans="3:3" x14ac:dyDescent="0.2">
      <c r="C2476" s="12"/>
    </row>
    <row r="2477" spans="3:3" x14ac:dyDescent="0.2">
      <c r="C2477" s="12"/>
    </row>
    <row r="2478" spans="3:3" x14ac:dyDescent="0.2">
      <c r="C2478" s="12"/>
    </row>
    <row r="2479" spans="3:3" x14ac:dyDescent="0.2">
      <c r="C2479" s="12"/>
    </row>
    <row r="2480" spans="3:3" x14ac:dyDescent="0.2">
      <c r="C2480" s="12"/>
    </row>
    <row r="2481" spans="3:3" x14ac:dyDescent="0.2">
      <c r="C2481" s="12"/>
    </row>
    <row r="2482" spans="3:3" x14ac:dyDescent="0.2">
      <c r="C2482" s="12"/>
    </row>
    <row r="2483" spans="3:3" x14ac:dyDescent="0.2">
      <c r="C2483" s="12"/>
    </row>
    <row r="2484" spans="3:3" x14ac:dyDescent="0.2">
      <c r="C2484" s="12"/>
    </row>
    <row r="2485" spans="3:3" x14ac:dyDescent="0.2">
      <c r="C2485" s="12"/>
    </row>
    <row r="2486" spans="3:3" x14ac:dyDescent="0.2">
      <c r="C2486" s="12"/>
    </row>
    <row r="2487" spans="3:3" x14ac:dyDescent="0.2">
      <c r="C2487" s="12"/>
    </row>
    <row r="2488" spans="3:3" x14ac:dyDescent="0.2">
      <c r="C2488" s="12"/>
    </row>
    <row r="2489" spans="3:3" x14ac:dyDescent="0.2">
      <c r="C2489" s="12"/>
    </row>
    <row r="2490" spans="3:3" x14ac:dyDescent="0.2">
      <c r="C2490" s="12"/>
    </row>
    <row r="2491" spans="3:3" x14ac:dyDescent="0.2">
      <c r="C2491" s="12"/>
    </row>
    <row r="2492" spans="3:3" x14ac:dyDescent="0.2">
      <c r="C2492" s="12"/>
    </row>
    <row r="2493" spans="3:3" x14ac:dyDescent="0.2">
      <c r="C2493" s="12"/>
    </row>
    <row r="2494" spans="3:3" x14ac:dyDescent="0.2">
      <c r="C2494" s="12"/>
    </row>
    <row r="2495" spans="3:3" x14ac:dyDescent="0.2">
      <c r="C2495" s="12"/>
    </row>
    <row r="2496" spans="3:3" x14ac:dyDescent="0.2">
      <c r="C2496" s="12"/>
    </row>
    <row r="2497" spans="3:3" x14ac:dyDescent="0.2">
      <c r="C2497" s="12"/>
    </row>
    <row r="2498" spans="3:3" x14ac:dyDescent="0.2">
      <c r="C2498" s="12"/>
    </row>
    <row r="2499" spans="3:3" x14ac:dyDescent="0.2">
      <c r="C2499" s="12"/>
    </row>
    <row r="2500" spans="3:3" x14ac:dyDescent="0.2">
      <c r="C2500" s="12"/>
    </row>
    <row r="2501" spans="3:3" x14ac:dyDescent="0.2">
      <c r="C2501" s="12"/>
    </row>
    <row r="2502" spans="3:3" x14ac:dyDescent="0.2">
      <c r="C2502" s="12"/>
    </row>
    <row r="2503" spans="3:3" x14ac:dyDescent="0.2">
      <c r="C2503" s="12"/>
    </row>
    <row r="2504" spans="3:3" x14ac:dyDescent="0.2">
      <c r="C2504" s="12"/>
    </row>
    <row r="2505" spans="3:3" x14ac:dyDescent="0.2">
      <c r="C2505" s="12"/>
    </row>
    <row r="2506" spans="3:3" x14ac:dyDescent="0.2">
      <c r="C2506" s="12"/>
    </row>
    <row r="2507" spans="3:3" x14ac:dyDescent="0.2">
      <c r="C2507" s="12"/>
    </row>
    <row r="2508" spans="3:3" x14ac:dyDescent="0.2">
      <c r="C2508" s="12"/>
    </row>
    <row r="2509" spans="3:3" x14ac:dyDescent="0.2">
      <c r="C2509" s="12"/>
    </row>
    <row r="2510" spans="3:3" x14ac:dyDescent="0.2">
      <c r="C2510" s="12"/>
    </row>
    <row r="2511" spans="3:3" x14ac:dyDescent="0.2">
      <c r="C2511" s="12"/>
    </row>
    <row r="2512" spans="3:3" x14ac:dyDescent="0.2">
      <c r="C2512" s="12"/>
    </row>
    <row r="2513" spans="3:3" x14ac:dyDescent="0.2">
      <c r="C2513" s="12"/>
    </row>
    <row r="2514" spans="3:3" x14ac:dyDescent="0.2">
      <c r="C2514" s="12"/>
    </row>
    <row r="2515" spans="3:3" x14ac:dyDescent="0.2">
      <c r="C2515" s="12"/>
    </row>
    <row r="2516" spans="3:3" x14ac:dyDescent="0.2">
      <c r="C2516" s="12"/>
    </row>
    <row r="2517" spans="3:3" x14ac:dyDescent="0.2">
      <c r="C2517" s="12"/>
    </row>
    <row r="2518" spans="3:3" x14ac:dyDescent="0.2">
      <c r="C2518" s="12"/>
    </row>
    <row r="2519" spans="3:3" x14ac:dyDescent="0.2">
      <c r="C2519" s="12"/>
    </row>
    <row r="2520" spans="3:3" x14ac:dyDescent="0.2">
      <c r="C2520" s="12"/>
    </row>
    <row r="2521" spans="3:3" x14ac:dyDescent="0.2">
      <c r="C2521" s="12"/>
    </row>
    <row r="2522" spans="3:3" x14ac:dyDescent="0.2">
      <c r="C2522" s="12"/>
    </row>
    <row r="2523" spans="3:3" x14ac:dyDescent="0.2">
      <c r="C2523" s="12"/>
    </row>
    <row r="2524" spans="3:3" x14ac:dyDescent="0.2">
      <c r="C2524" s="12"/>
    </row>
    <row r="2525" spans="3:3" x14ac:dyDescent="0.2">
      <c r="C2525" s="12"/>
    </row>
    <row r="2526" spans="3:3" x14ac:dyDescent="0.2">
      <c r="C2526" s="12"/>
    </row>
    <row r="2527" spans="3:3" x14ac:dyDescent="0.2">
      <c r="C2527" s="12"/>
    </row>
    <row r="2528" spans="3:3" x14ac:dyDescent="0.2">
      <c r="C2528" s="12"/>
    </row>
    <row r="2529" spans="3:3" x14ac:dyDescent="0.2">
      <c r="C2529" s="12"/>
    </row>
    <row r="2530" spans="3:3" x14ac:dyDescent="0.2">
      <c r="C2530" s="12"/>
    </row>
    <row r="2531" spans="3:3" x14ac:dyDescent="0.2">
      <c r="C2531" s="12"/>
    </row>
    <row r="2532" spans="3:3" x14ac:dyDescent="0.2">
      <c r="C2532" s="12"/>
    </row>
    <row r="2533" spans="3:3" x14ac:dyDescent="0.2">
      <c r="C2533" s="12"/>
    </row>
    <row r="2534" spans="3:3" x14ac:dyDescent="0.2">
      <c r="C2534" s="12"/>
    </row>
    <row r="2535" spans="3:3" x14ac:dyDescent="0.2">
      <c r="C2535" s="12"/>
    </row>
    <row r="2536" spans="3:3" x14ac:dyDescent="0.2">
      <c r="C2536" s="12"/>
    </row>
    <row r="2537" spans="3:3" x14ac:dyDescent="0.2">
      <c r="C2537" s="12"/>
    </row>
    <row r="2538" spans="3:3" x14ac:dyDescent="0.2">
      <c r="C2538" s="12"/>
    </row>
    <row r="2539" spans="3:3" x14ac:dyDescent="0.2">
      <c r="C2539" s="12"/>
    </row>
    <row r="2540" spans="3:3" x14ac:dyDescent="0.2">
      <c r="C2540" s="12"/>
    </row>
    <row r="2541" spans="3:3" x14ac:dyDescent="0.2">
      <c r="C2541" s="12"/>
    </row>
    <row r="2542" spans="3:3" x14ac:dyDescent="0.2">
      <c r="C2542" s="12"/>
    </row>
    <row r="2543" spans="3:3" x14ac:dyDescent="0.2">
      <c r="C2543" s="12"/>
    </row>
    <row r="2544" spans="3:3" x14ac:dyDescent="0.2">
      <c r="C2544" s="12"/>
    </row>
    <row r="2545" spans="3:3" x14ac:dyDescent="0.2">
      <c r="C2545" s="12"/>
    </row>
    <row r="2546" spans="3:3" x14ac:dyDescent="0.2">
      <c r="C2546" s="12"/>
    </row>
    <row r="2547" spans="3:3" x14ac:dyDescent="0.2">
      <c r="C2547" s="12"/>
    </row>
    <row r="2548" spans="3:3" x14ac:dyDescent="0.2">
      <c r="C2548" s="12"/>
    </row>
    <row r="2549" spans="3:3" x14ac:dyDescent="0.2">
      <c r="C2549" s="12"/>
    </row>
    <row r="2550" spans="3:3" x14ac:dyDescent="0.2">
      <c r="C2550" s="12"/>
    </row>
    <row r="2551" spans="3:3" x14ac:dyDescent="0.2">
      <c r="C2551" s="12"/>
    </row>
    <row r="2552" spans="3:3" x14ac:dyDescent="0.2">
      <c r="C2552" s="12"/>
    </row>
    <row r="2553" spans="3:3" x14ac:dyDescent="0.2">
      <c r="C2553" s="12"/>
    </row>
    <row r="2554" spans="3:3" x14ac:dyDescent="0.2">
      <c r="C2554" s="12"/>
    </row>
    <row r="2555" spans="3:3" x14ac:dyDescent="0.2">
      <c r="C2555" s="12"/>
    </row>
    <row r="2556" spans="3:3" x14ac:dyDescent="0.2">
      <c r="C2556" s="12"/>
    </row>
    <row r="2557" spans="3:3" x14ac:dyDescent="0.2">
      <c r="C2557" s="12"/>
    </row>
    <row r="2558" spans="3:3" x14ac:dyDescent="0.2">
      <c r="C2558" s="12"/>
    </row>
    <row r="2559" spans="3:3" x14ac:dyDescent="0.2">
      <c r="C2559" s="12"/>
    </row>
    <row r="2560" spans="3:3" x14ac:dyDescent="0.2">
      <c r="C2560" s="12"/>
    </row>
    <row r="2561" spans="3:3" x14ac:dyDescent="0.2">
      <c r="C2561" s="12"/>
    </row>
    <row r="2562" spans="3:3" x14ac:dyDescent="0.2">
      <c r="C2562" s="12"/>
    </row>
    <row r="2563" spans="3:3" x14ac:dyDescent="0.2">
      <c r="C2563" s="12"/>
    </row>
    <row r="2564" spans="3:3" x14ac:dyDescent="0.2">
      <c r="C2564" s="12"/>
    </row>
    <row r="2565" spans="3:3" x14ac:dyDescent="0.2">
      <c r="C2565" s="12"/>
    </row>
    <row r="2566" spans="3:3" x14ac:dyDescent="0.2">
      <c r="C2566" s="12"/>
    </row>
    <row r="2567" spans="3:3" x14ac:dyDescent="0.2">
      <c r="C2567" s="12"/>
    </row>
    <row r="2568" spans="3:3" x14ac:dyDescent="0.2">
      <c r="C2568" s="12"/>
    </row>
    <row r="2569" spans="3:3" x14ac:dyDescent="0.2">
      <c r="C2569" s="12"/>
    </row>
    <row r="2570" spans="3:3" x14ac:dyDescent="0.2">
      <c r="C2570" s="12"/>
    </row>
    <row r="2571" spans="3:3" x14ac:dyDescent="0.2">
      <c r="C2571" s="12"/>
    </row>
    <row r="2572" spans="3:3" x14ac:dyDescent="0.2">
      <c r="C2572" s="12"/>
    </row>
    <row r="2573" spans="3:3" x14ac:dyDescent="0.2">
      <c r="C2573" s="12"/>
    </row>
    <row r="2574" spans="3:3" x14ac:dyDescent="0.2">
      <c r="C2574" s="12"/>
    </row>
    <row r="2575" spans="3:3" x14ac:dyDescent="0.2">
      <c r="C2575" s="12"/>
    </row>
    <row r="2576" spans="3:3" x14ac:dyDescent="0.2">
      <c r="C2576" s="12"/>
    </row>
    <row r="2577" spans="3:3" x14ac:dyDescent="0.2">
      <c r="C2577" s="12"/>
    </row>
    <row r="2578" spans="3:3" x14ac:dyDescent="0.2">
      <c r="C2578" s="12"/>
    </row>
    <row r="2579" spans="3:3" x14ac:dyDescent="0.2">
      <c r="C2579" s="12"/>
    </row>
    <row r="2580" spans="3:3" x14ac:dyDescent="0.2">
      <c r="C2580" s="12"/>
    </row>
    <row r="2581" spans="3:3" x14ac:dyDescent="0.2">
      <c r="C2581" s="12"/>
    </row>
    <row r="2582" spans="3:3" x14ac:dyDescent="0.2">
      <c r="C2582" s="12"/>
    </row>
    <row r="2583" spans="3:3" x14ac:dyDescent="0.2">
      <c r="C2583" s="12"/>
    </row>
    <row r="2584" spans="3:3" x14ac:dyDescent="0.2">
      <c r="C2584" s="12"/>
    </row>
    <row r="2585" spans="3:3" x14ac:dyDescent="0.2">
      <c r="C2585" s="12"/>
    </row>
    <row r="2586" spans="3:3" x14ac:dyDescent="0.2">
      <c r="C2586" s="12"/>
    </row>
    <row r="2587" spans="3:3" x14ac:dyDescent="0.2">
      <c r="C2587" s="12"/>
    </row>
    <row r="2588" spans="3:3" x14ac:dyDescent="0.2">
      <c r="C2588" s="12"/>
    </row>
    <row r="2589" spans="3:3" x14ac:dyDescent="0.2">
      <c r="C2589" s="12"/>
    </row>
    <row r="2590" spans="3:3" x14ac:dyDescent="0.2">
      <c r="C2590" s="12"/>
    </row>
    <row r="2591" spans="3:3" x14ac:dyDescent="0.2">
      <c r="C2591" s="12"/>
    </row>
    <row r="2592" spans="3:3" x14ac:dyDescent="0.2">
      <c r="C2592" s="12"/>
    </row>
    <row r="2593" spans="3:3" x14ac:dyDescent="0.2">
      <c r="C2593" s="12"/>
    </row>
    <row r="2594" spans="3:3" x14ac:dyDescent="0.2">
      <c r="C2594" s="12"/>
    </row>
    <row r="2595" spans="3:3" x14ac:dyDescent="0.2">
      <c r="C2595" s="12"/>
    </row>
    <row r="2596" spans="3:3" x14ac:dyDescent="0.2">
      <c r="C2596" s="12"/>
    </row>
    <row r="2597" spans="3:3" x14ac:dyDescent="0.2">
      <c r="C2597" s="12"/>
    </row>
    <row r="2598" spans="3:3" x14ac:dyDescent="0.2">
      <c r="C2598" s="12"/>
    </row>
    <row r="2599" spans="3:3" x14ac:dyDescent="0.2">
      <c r="C2599" s="12"/>
    </row>
    <row r="2600" spans="3:3" x14ac:dyDescent="0.2">
      <c r="C2600" s="12"/>
    </row>
    <row r="2601" spans="3:3" x14ac:dyDescent="0.2">
      <c r="C2601" s="12"/>
    </row>
    <row r="2602" spans="3:3" x14ac:dyDescent="0.2">
      <c r="C2602" s="12"/>
    </row>
    <row r="2603" spans="3:3" x14ac:dyDescent="0.2">
      <c r="C2603" s="12"/>
    </row>
    <row r="2604" spans="3:3" x14ac:dyDescent="0.2">
      <c r="C2604" s="12"/>
    </row>
    <row r="2605" spans="3:3" x14ac:dyDescent="0.2">
      <c r="C2605" s="12"/>
    </row>
    <row r="2606" spans="3:3" x14ac:dyDescent="0.2">
      <c r="C2606" s="12"/>
    </row>
    <row r="2607" spans="3:3" x14ac:dyDescent="0.2">
      <c r="C2607" s="12"/>
    </row>
    <row r="2608" spans="3:3" x14ac:dyDescent="0.2">
      <c r="C2608" s="12"/>
    </row>
    <row r="2609" spans="3:3" x14ac:dyDescent="0.2">
      <c r="C2609" s="12"/>
    </row>
    <row r="2610" spans="3:3" x14ac:dyDescent="0.2">
      <c r="C2610" s="12"/>
    </row>
    <row r="2611" spans="3:3" x14ac:dyDescent="0.2">
      <c r="C2611" s="12"/>
    </row>
    <row r="2612" spans="3:3" x14ac:dyDescent="0.2">
      <c r="C2612" s="12"/>
    </row>
    <row r="2613" spans="3:3" x14ac:dyDescent="0.2">
      <c r="C2613" s="12"/>
    </row>
    <row r="2614" spans="3:3" x14ac:dyDescent="0.2">
      <c r="C2614" s="12"/>
    </row>
    <row r="2615" spans="3:3" x14ac:dyDescent="0.2">
      <c r="C2615" s="12"/>
    </row>
    <row r="2616" spans="3:3" x14ac:dyDescent="0.2">
      <c r="C2616" s="12"/>
    </row>
    <row r="2617" spans="3:3" x14ac:dyDescent="0.2">
      <c r="C2617" s="12"/>
    </row>
    <row r="2618" spans="3:3" x14ac:dyDescent="0.2">
      <c r="C2618" s="12"/>
    </row>
    <row r="2619" spans="3:3" x14ac:dyDescent="0.2">
      <c r="C2619" s="12"/>
    </row>
    <row r="2620" spans="3:3" x14ac:dyDescent="0.2">
      <c r="C2620" s="12"/>
    </row>
    <row r="2621" spans="3:3" x14ac:dyDescent="0.2">
      <c r="C2621" s="12"/>
    </row>
    <row r="2622" spans="3:3" x14ac:dyDescent="0.2">
      <c r="C2622" s="12"/>
    </row>
    <row r="2623" spans="3:3" x14ac:dyDescent="0.2">
      <c r="C2623" s="12"/>
    </row>
    <row r="2624" spans="3:3" x14ac:dyDescent="0.2">
      <c r="C2624" s="12"/>
    </row>
    <row r="2625" spans="3:3" x14ac:dyDescent="0.2">
      <c r="C2625" s="12"/>
    </row>
    <row r="2626" spans="3:3" x14ac:dyDescent="0.2">
      <c r="C2626" s="12"/>
    </row>
    <row r="2627" spans="3:3" x14ac:dyDescent="0.2">
      <c r="C2627" s="12"/>
    </row>
    <row r="2628" spans="3:3" x14ac:dyDescent="0.2">
      <c r="C2628" s="12"/>
    </row>
    <row r="2629" spans="3:3" x14ac:dyDescent="0.2">
      <c r="C2629" s="12"/>
    </row>
    <row r="2630" spans="3:3" x14ac:dyDescent="0.2">
      <c r="C2630" s="12"/>
    </row>
    <row r="2631" spans="3:3" x14ac:dyDescent="0.2">
      <c r="C2631" s="12"/>
    </row>
    <row r="2632" spans="3:3" x14ac:dyDescent="0.2">
      <c r="C2632" s="12"/>
    </row>
    <row r="2633" spans="3:3" x14ac:dyDescent="0.2">
      <c r="C2633" s="12"/>
    </row>
    <row r="2634" spans="3:3" x14ac:dyDescent="0.2">
      <c r="C2634" s="12"/>
    </row>
    <row r="2635" spans="3:3" x14ac:dyDescent="0.2">
      <c r="C2635" s="12"/>
    </row>
    <row r="2636" spans="3:3" x14ac:dyDescent="0.2">
      <c r="C2636" s="12"/>
    </row>
    <row r="2637" spans="3:3" x14ac:dyDescent="0.2">
      <c r="C2637" s="12"/>
    </row>
    <row r="2638" spans="3:3" x14ac:dyDescent="0.2">
      <c r="C2638" s="12"/>
    </row>
    <row r="2639" spans="3:3" x14ac:dyDescent="0.2">
      <c r="C2639" s="12"/>
    </row>
    <row r="2640" spans="3:3" x14ac:dyDescent="0.2">
      <c r="C2640" s="12"/>
    </row>
    <row r="2641" spans="3:3" x14ac:dyDescent="0.2">
      <c r="C2641" s="12"/>
    </row>
    <row r="2642" spans="3:3" x14ac:dyDescent="0.2">
      <c r="C2642" s="12"/>
    </row>
    <row r="2643" spans="3:3" x14ac:dyDescent="0.2">
      <c r="C2643" s="12"/>
    </row>
    <row r="2644" spans="3:3" x14ac:dyDescent="0.2">
      <c r="C2644" s="12"/>
    </row>
    <row r="2645" spans="3:3" x14ac:dyDescent="0.2">
      <c r="C2645" s="12"/>
    </row>
    <row r="2646" spans="3:3" x14ac:dyDescent="0.2">
      <c r="C2646" s="12"/>
    </row>
    <row r="2647" spans="3:3" x14ac:dyDescent="0.2">
      <c r="C2647" s="12"/>
    </row>
    <row r="2648" spans="3:3" x14ac:dyDescent="0.2">
      <c r="C2648" s="12"/>
    </row>
    <row r="2649" spans="3:3" x14ac:dyDescent="0.2">
      <c r="C2649" s="12"/>
    </row>
    <row r="2650" spans="3:3" x14ac:dyDescent="0.2">
      <c r="C2650" s="12"/>
    </row>
    <row r="2651" spans="3:3" x14ac:dyDescent="0.2">
      <c r="C2651" s="12"/>
    </row>
    <row r="2652" spans="3:3" x14ac:dyDescent="0.2">
      <c r="C2652" s="12"/>
    </row>
    <row r="2653" spans="3:3" x14ac:dyDescent="0.2">
      <c r="C2653" s="12"/>
    </row>
    <row r="2654" spans="3:3" x14ac:dyDescent="0.2">
      <c r="C2654" s="12"/>
    </row>
    <row r="2655" spans="3:3" x14ac:dyDescent="0.2">
      <c r="C2655" s="12"/>
    </row>
    <row r="2656" spans="3:3" x14ac:dyDescent="0.2">
      <c r="C2656" s="12"/>
    </row>
    <row r="2657" spans="3:3" x14ac:dyDescent="0.2">
      <c r="C2657" s="12"/>
    </row>
    <row r="2658" spans="3:3" x14ac:dyDescent="0.2">
      <c r="C2658" s="12"/>
    </row>
    <row r="2659" spans="3:3" x14ac:dyDescent="0.2">
      <c r="C2659" s="12"/>
    </row>
    <row r="2660" spans="3:3" x14ac:dyDescent="0.2">
      <c r="C2660" s="12"/>
    </row>
    <row r="2661" spans="3:3" x14ac:dyDescent="0.2">
      <c r="C2661" s="12"/>
    </row>
    <row r="2662" spans="3:3" x14ac:dyDescent="0.2">
      <c r="C2662" s="12"/>
    </row>
    <row r="2663" spans="3:3" x14ac:dyDescent="0.2">
      <c r="C2663" s="12"/>
    </row>
    <row r="2664" spans="3:3" x14ac:dyDescent="0.2">
      <c r="C2664" s="12"/>
    </row>
    <row r="2665" spans="3:3" x14ac:dyDescent="0.2">
      <c r="C2665" s="12"/>
    </row>
    <row r="2666" spans="3:3" x14ac:dyDescent="0.2">
      <c r="C2666" s="12"/>
    </row>
    <row r="2667" spans="3:3" x14ac:dyDescent="0.2">
      <c r="C2667" s="12"/>
    </row>
    <row r="2668" spans="3:3" x14ac:dyDescent="0.2">
      <c r="C2668" s="12"/>
    </row>
    <row r="2669" spans="3:3" x14ac:dyDescent="0.2">
      <c r="C2669" s="12"/>
    </row>
    <row r="2670" spans="3:3" x14ac:dyDescent="0.2">
      <c r="C2670" s="12"/>
    </row>
    <row r="2671" spans="3:3" x14ac:dyDescent="0.2">
      <c r="C2671" s="12"/>
    </row>
    <row r="2672" spans="3:3" x14ac:dyDescent="0.2">
      <c r="C2672" s="12"/>
    </row>
    <row r="2673" spans="3:3" x14ac:dyDescent="0.2">
      <c r="C2673" s="12"/>
    </row>
    <row r="2674" spans="3:3" x14ac:dyDescent="0.2">
      <c r="C2674" s="12"/>
    </row>
    <row r="2675" spans="3:3" x14ac:dyDescent="0.2">
      <c r="C2675" s="12"/>
    </row>
    <row r="2676" spans="3:3" x14ac:dyDescent="0.2">
      <c r="C2676" s="12"/>
    </row>
    <row r="2677" spans="3:3" x14ac:dyDescent="0.2">
      <c r="C2677" s="12"/>
    </row>
    <row r="2678" spans="3:3" x14ac:dyDescent="0.2">
      <c r="C2678" s="12"/>
    </row>
    <row r="2679" spans="3:3" x14ac:dyDescent="0.2">
      <c r="C2679" s="12"/>
    </row>
    <row r="2680" spans="3:3" x14ac:dyDescent="0.2">
      <c r="C2680" s="12"/>
    </row>
    <row r="2681" spans="3:3" x14ac:dyDescent="0.2">
      <c r="C2681" s="12"/>
    </row>
    <row r="2682" spans="3:3" x14ac:dyDescent="0.2">
      <c r="C2682" s="12"/>
    </row>
    <row r="2683" spans="3:3" x14ac:dyDescent="0.2">
      <c r="C2683" s="12"/>
    </row>
    <row r="2684" spans="3:3" x14ac:dyDescent="0.2">
      <c r="C2684" s="12"/>
    </row>
    <row r="2685" spans="3:3" x14ac:dyDescent="0.2">
      <c r="C2685" s="12"/>
    </row>
    <row r="2686" spans="3:3" x14ac:dyDescent="0.2">
      <c r="C2686" s="12"/>
    </row>
    <row r="2687" spans="3:3" x14ac:dyDescent="0.2">
      <c r="C2687" s="12"/>
    </row>
    <row r="2688" spans="3:3" x14ac:dyDescent="0.2">
      <c r="C2688" s="12"/>
    </row>
    <row r="2689" spans="3:3" x14ac:dyDescent="0.2">
      <c r="C2689" s="12"/>
    </row>
    <row r="2690" spans="3:3" x14ac:dyDescent="0.2">
      <c r="C2690" s="12"/>
    </row>
    <row r="2691" spans="3:3" x14ac:dyDescent="0.2">
      <c r="C2691" s="12"/>
    </row>
    <row r="2692" spans="3:3" x14ac:dyDescent="0.2">
      <c r="C2692" s="12"/>
    </row>
    <row r="2693" spans="3:3" x14ac:dyDescent="0.2">
      <c r="C2693" s="12"/>
    </row>
    <row r="2694" spans="3:3" x14ac:dyDescent="0.2">
      <c r="C2694" s="12"/>
    </row>
    <row r="2695" spans="3:3" x14ac:dyDescent="0.2">
      <c r="C2695" s="12"/>
    </row>
    <row r="2696" spans="3:3" x14ac:dyDescent="0.2">
      <c r="C2696" s="12"/>
    </row>
    <row r="2697" spans="3:3" x14ac:dyDescent="0.2">
      <c r="C2697" s="12"/>
    </row>
    <row r="2698" spans="3:3" x14ac:dyDescent="0.2">
      <c r="C2698" s="12"/>
    </row>
    <row r="2699" spans="3:3" x14ac:dyDescent="0.2">
      <c r="C2699" s="12"/>
    </row>
    <row r="2700" spans="3:3" x14ac:dyDescent="0.2">
      <c r="C2700" s="12"/>
    </row>
    <row r="2701" spans="3:3" x14ac:dyDescent="0.2">
      <c r="C2701" s="12"/>
    </row>
    <row r="2702" spans="3:3" x14ac:dyDescent="0.2">
      <c r="C2702" s="12"/>
    </row>
    <row r="2703" spans="3:3" x14ac:dyDescent="0.2">
      <c r="C2703" s="12"/>
    </row>
    <row r="2704" spans="3:3" x14ac:dyDescent="0.2">
      <c r="C2704" s="12"/>
    </row>
    <row r="2705" spans="3:3" x14ac:dyDescent="0.2">
      <c r="C2705" s="12"/>
    </row>
    <row r="2706" spans="3:3" x14ac:dyDescent="0.2">
      <c r="C2706" s="12"/>
    </row>
    <row r="2707" spans="3:3" x14ac:dyDescent="0.2">
      <c r="C2707" s="12"/>
    </row>
    <row r="2708" spans="3:3" x14ac:dyDescent="0.2">
      <c r="C2708" s="12"/>
    </row>
    <row r="2709" spans="3:3" x14ac:dyDescent="0.2">
      <c r="C2709" s="12"/>
    </row>
    <row r="2710" spans="3:3" x14ac:dyDescent="0.2">
      <c r="C2710" s="12"/>
    </row>
    <row r="2711" spans="3:3" x14ac:dyDescent="0.2">
      <c r="C2711" s="12"/>
    </row>
    <row r="2712" spans="3:3" x14ac:dyDescent="0.2">
      <c r="C2712" s="12"/>
    </row>
    <row r="2713" spans="3:3" x14ac:dyDescent="0.2">
      <c r="C2713" s="12"/>
    </row>
    <row r="2714" spans="3:3" x14ac:dyDescent="0.2">
      <c r="C2714" s="12"/>
    </row>
    <row r="2715" spans="3:3" x14ac:dyDescent="0.2">
      <c r="C2715" s="12"/>
    </row>
    <row r="2716" spans="3:3" x14ac:dyDescent="0.2">
      <c r="C2716" s="12"/>
    </row>
    <row r="2717" spans="3:3" x14ac:dyDescent="0.2">
      <c r="C2717" s="12"/>
    </row>
    <row r="2718" spans="3:3" x14ac:dyDescent="0.2">
      <c r="C2718" s="12"/>
    </row>
    <row r="2719" spans="3:3" x14ac:dyDescent="0.2">
      <c r="C2719" s="12"/>
    </row>
    <row r="2720" spans="3:3" x14ac:dyDescent="0.2">
      <c r="C2720" s="12"/>
    </row>
    <row r="2721" spans="3:3" x14ac:dyDescent="0.2">
      <c r="C2721" s="12"/>
    </row>
    <row r="2722" spans="3:3" x14ac:dyDescent="0.2">
      <c r="C2722" s="12"/>
    </row>
    <row r="2723" spans="3:3" x14ac:dyDescent="0.2">
      <c r="C2723" s="12"/>
    </row>
    <row r="2724" spans="3:3" x14ac:dyDescent="0.2">
      <c r="C2724" s="12"/>
    </row>
    <row r="2725" spans="3:3" x14ac:dyDescent="0.2">
      <c r="C2725" s="12"/>
    </row>
    <row r="2726" spans="3:3" x14ac:dyDescent="0.2">
      <c r="C2726" s="12"/>
    </row>
    <row r="2727" spans="3:3" x14ac:dyDescent="0.2">
      <c r="C2727" s="12"/>
    </row>
    <row r="2728" spans="3:3" x14ac:dyDescent="0.2">
      <c r="C2728" s="12"/>
    </row>
    <row r="2729" spans="3:3" x14ac:dyDescent="0.2">
      <c r="C2729" s="12"/>
    </row>
    <row r="2730" spans="3:3" x14ac:dyDescent="0.2">
      <c r="C2730" s="12"/>
    </row>
    <row r="2731" spans="3:3" x14ac:dyDescent="0.2">
      <c r="C2731" s="12"/>
    </row>
    <row r="2732" spans="3:3" x14ac:dyDescent="0.2">
      <c r="C2732" s="12"/>
    </row>
    <row r="2733" spans="3:3" x14ac:dyDescent="0.2">
      <c r="C2733" s="12"/>
    </row>
    <row r="2734" spans="3:3" x14ac:dyDescent="0.2">
      <c r="C2734" s="12"/>
    </row>
    <row r="2735" spans="3:3" x14ac:dyDescent="0.2">
      <c r="C2735" s="12"/>
    </row>
    <row r="2736" spans="3:3" x14ac:dyDescent="0.2">
      <c r="C2736" s="12"/>
    </row>
    <row r="2737" spans="3:3" x14ac:dyDescent="0.2">
      <c r="C2737" s="12"/>
    </row>
    <row r="2738" spans="3:3" x14ac:dyDescent="0.2">
      <c r="C2738" s="12"/>
    </row>
    <row r="2739" spans="3:3" x14ac:dyDescent="0.2">
      <c r="C2739" s="12"/>
    </row>
    <row r="2740" spans="3:3" x14ac:dyDescent="0.2">
      <c r="C2740" s="12"/>
    </row>
    <row r="2741" spans="3:3" x14ac:dyDescent="0.2">
      <c r="C2741" s="12"/>
    </row>
    <row r="2742" spans="3:3" x14ac:dyDescent="0.2">
      <c r="C2742" s="12"/>
    </row>
    <row r="2743" spans="3:3" x14ac:dyDescent="0.2">
      <c r="C2743" s="12"/>
    </row>
    <row r="2744" spans="3:3" x14ac:dyDescent="0.2">
      <c r="C2744" s="12"/>
    </row>
    <row r="2745" spans="3:3" x14ac:dyDescent="0.2">
      <c r="C2745" s="12"/>
    </row>
    <row r="2746" spans="3:3" x14ac:dyDescent="0.2">
      <c r="C2746" s="12"/>
    </row>
    <row r="2747" spans="3:3" x14ac:dyDescent="0.2">
      <c r="C2747" s="12"/>
    </row>
    <row r="2748" spans="3:3" x14ac:dyDescent="0.2">
      <c r="C2748" s="12"/>
    </row>
    <row r="2749" spans="3:3" x14ac:dyDescent="0.2">
      <c r="C2749" s="12"/>
    </row>
    <row r="2750" spans="3:3" x14ac:dyDescent="0.2">
      <c r="C2750" s="12"/>
    </row>
    <row r="2751" spans="3:3" x14ac:dyDescent="0.2">
      <c r="C2751" s="12"/>
    </row>
    <row r="2752" spans="3:3" x14ac:dyDescent="0.2">
      <c r="C2752" s="12"/>
    </row>
    <row r="2753" spans="3:3" x14ac:dyDescent="0.2">
      <c r="C2753" s="12"/>
    </row>
    <row r="2754" spans="3:3" x14ac:dyDescent="0.2">
      <c r="C2754" s="12"/>
    </row>
    <row r="2755" spans="3:3" x14ac:dyDescent="0.2">
      <c r="C2755" s="12"/>
    </row>
    <row r="2756" spans="3:3" x14ac:dyDescent="0.2">
      <c r="C2756" s="12"/>
    </row>
    <row r="2757" spans="3:3" x14ac:dyDescent="0.2">
      <c r="C2757" s="12"/>
    </row>
    <row r="2758" spans="3:3" x14ac:dyDescent="0.2">
      <c r="C2758" s="12"/>
    </row>
    <row r="2759" spans="3:3" x14ac:dyDescent="0.2">
      <c r="C2759" s="12"/>
    </row>
    <row r="2760" spans="3:3" x14ac:dyDescent="0.2">
      <c r="C2760" s="12"/>
    </row>
    <row r="2761" spans="3:3" x14ac:dyDescent="0.2">
      <c r="C2761" s="12"/>
    </row>
    <row r="2762" spans="3:3" x14ac:dyDescent="0.2">
      <c r="C2762" s="12"/>
    </row>
    <row r="2763" spans="3:3" x14ac:dyDescent="0.2">
      <c r="C2763" s="12"/>
    </row>
    <row r="2764" spans="3:3" x14ac:dyDescent="0.2">
      <c r="C2764" s="12"/>
    </row>
    <row r="2765" spans="3:3" x14ac:dyDescent="0.2">
      <c r="C2765" s="12"/>
    </row>
    <row r="2766" spans="3:3" x14ac:dyDescent="0.2">
      <c r="C2766" s="12"/>
    </row>
    <row r="2767" spans="3:3" x14ac:dyDescent="0.2">
      <c r="C2767" s="12"/>
    </row>
    <row r="2768" spans="3:3" x14ac:dyDescent="0.2">
      <c r="C2768" s="12"/>
    </row>
    <row r="2769" spans="3:3" x14ac:dyDescent="0.2">
      <c r="C2769" s="12"/>
    </row>
    <row r="2770" spans="3:3" x14ac:dyDescent="0.2">
      <c r="C2770" s="12"/>
    </row>
    <row r="2771" spans="3:3" x14ac:dyDescent="0.2">
      <c r="C2771" s="12"/>
    </row>
    <row r="2772" spans="3:3" x14ac:dyDescent="0.2">
      <c r="C2772" s="12"/>
    </row>
    <row r="2773" spans="3:3" x14ac:dyDescent="0.2">
      <c r="C2773" s="12"/>
    </row>
    <row r="2774" spans="3:3" x14ac:dyDescent="0.2">
      <c r="C2774" s="12"/>
    </row>
    <row r="2775" spans="3:3" x14ac:dyDescent="0.2">
      <c r="C2775" s="12"/>
    </row>
    <row r="2776" spans="3:3" x14ac:dyDescent="0.2">
      <c r="C2776" s="12"/>
    </row>
    <row r="2777" spans="3:3" x14ac:dyDescent="0.2">
      <c r="C2777" s="12"/>
    </row>
    <row r="2778" spans="3:3" x14ac:dyDescent="0.2">
      <c r="C2778" s="12"/>
    </row>
    <row r="2779" spans="3:3" x14ac:dyDescent="0.2">
      <c r="C2779" s="12"/>
    </row>
    <row r="2780" spans="3:3" x14ac:dyDescent="0.2">
      <c r="C2780" s="12"/>
    </row>
    <row r="2781" spans="3:3" x14ac:dyDescent="0.2">
      <c r="C2781" s="12"/>
    </row>
    <row r="2782" spans="3:3" x14ac:dyDescent="0.2">
      <c r="C2782" s="12"/>
    </row>
    <row r="2783" spans="3:3" x14ac:dyDescent="0.2">
      <c r="C2783" s="12"/>
    </row>
    <row r="2784" spans="3:3" x14ac:dyDescent="0.2">
      <c r="C2784" s="12"/>
    </row>
    <row r="2785" spans="3:3" x14ac:dyDescent="0.2">
      <c r="C2785" s="12"/>
    </row>
    <row r="2786" spans="3:3" x14ac:dyDescent="0.2">
      <c r="C2786" s="12"/>
    </row>
    <row r="2787" spans="3:3" x14ac:dyDescent="0.2">
      <c r="C2787" s="12"/>
    </row>
    <row r="2788" spans="3:3" x14ac:dyDescent="0.2">
      <c r="C2788" s="12"/>
    </row>
    <row r="2789" spans="3:3" x14ac:dyDescent="0.2">
      <c r="C2789" s="12"/>
    </row>
    <row r="2790" spans="3:3" x14ac:dyDescent="0.2">
      <c r="C2790" s="12"/>
    </row>
    <row r="2791" spans="3:3" x14ac:dyDescent="0.2">
      <c r="C2791" s="12"/>
    </row>
    <row r="2792" spans="3:3" x14ac:dyDescent="0.2">
      <c r="C2792" s="12"/>
    </row>
    <row r="2793" spans="3:3" x14ac:dyDescent="0.2">
      <c r="C2793" s="12"/>
    </row>
    <row r="2794" spans="3:3" x14ac:dyDescent="0.2">
      <c r="C2794" s="12"/>
    </row>
    <row r="2795" spans="3:3" x14ac:dyDescent="0.2">
      <c r="C2795" s="12"/>
    </row>
    <row r="2796" spans="3:3" x14ac:dyDescent="0.2">
      <c r="C2796" s="12"/>
    </row>
    <row r="2797" spans="3:3" x14ac:dyDescent="0.2">
      <c r="C2797" s="12"/>
    </row>
    <row r="2798" spans="3:3" x14ac:dyDescent="0.2">
      <c r="C2798" s="12"/>
    </row>
    <row r="2799" spans="3:3" x14ac:dyDescent="0.2">
      <c r="C2799" s="12"/>
    </row>
    <row r="2800" spans="3:3" x14ac:dyDescent="0.2">
      <c r="C2800" s="12"/>
    </row>
    <row r="2801" spans="3:3" x14ac:dyDescent="0.2">
      <c r="C2801" s="12"/>
    </row>
    <row r="2802" spans="3:3" x14ac:dyDescent="0.2">
      <c r="C2802" s="12"/>
    </row>
    <row r="2803" spans="3:3" x14ac:dyDescent="0.2">
      <c r="C2803" s="12"/>
    </row>
    <row r="2804" spans="3:3" x14ac:dyDescent="0.2">
      <c r="C2804" s="12"/>
    </row>
    <row r="2805" spans="3:3" x14ac:dyDescent="0.2">
      <c r="C2805" s="12"/>
    </row>
    <row r="2806" spans="3:3" x14ac:dyDescent="0.2">
      <c r="C2806" s="12"/>
    </row>
    <row r="2807" spans="3:3" x14ac:dyDescent="0.2">
      <c r="C2807" s="12"/>
    </row>
    <row r="2808" spans="3:3" x14ac:dyDescent="0.2">
      <c r="C2808" s="12"/>
    </row>
    <row r="2809" spans="3:3" x14ac:dyDescent="0.2">
      <c r="C2809" s="12"/>
    </row>
    <row r="2810" spans="3:3" x14ac:dyDescent="0.2">
      <c r="C2810" s="12"/>
    </row>
    <row r="2811" spans="3:3" x14ac:dyDescent="0.2">
      <c r="C2811" s="12"/>
    </row>
    <row r="2812" spans="3:3" x14ac:dyDescent="0.2">
      <c r="C2812" s="12"/>
    </row>
    <row r="2813" spans="3:3" x14ac:dyDescent="0.2">
      <c r="C2813" s="12"/>
    </row>
    <row r="2814" spans="3:3" x14ac:dyDescent="0.2">
      <c r="C2814" s="12"/>
    </row>
    <row r="2815" spans="3:3" x14ac:dyDescent="0.2">
      <c r="C2815" s="12"/>
    </row>
    <row r="2816" spans="3:3" x14ac:dyDescent="0.2">
      <c r="C2816" s="12"/>
    </row>
    <row r="2817" spans="3:3" x14ac:dyDescent="0.2">
      <c r="C2817" s="12"/>
    </row>
    <row r="2818" spans="3:3" x14ac:dyDescent="0.2">
      <c r="C2818" s="12"/>
    </row>
    <row r="2819" spans="3:3" x14ac:dyDescent="0.2">
      <c r="C2819" s="12"/>
    </row>
    <row r="2820" spans="3:3" x14ac:dyDescent="0.2">
      <c r="C2820" s="12"/>
    </row>
    <row r="2821" spans="3:3" x14ac:dyDescent="0.2">
      <c r="C2821" s="12"/>
    </row>
    <row r="2822" spans="3:3" x14ac:dyDescent="0.2">
      <c r="C2822" s="12"/>
    </row>
    <row r="2823" spans="3:3" x14ac:dyDescent="0.2">
      <c r="C2823" s="12"/>
    </row>
    <row r="2824" spans="3:3" x14ac:dyDescent="0.2">
      <c r="C2824" s="12"/>
    </row>
    <row r="2825" spans="3:3" x14ac:dyDescent="0.2">
      <c r="C2825" s="12"/>
    </row>
    <row r="2826" spans="3:3" x14ac:dyDescent="0.2">
      <c r="C2826" s="12"/>
    </row>
    <row r="2827" spans="3:3" x14ac:dyDescent="0.2">
      <c r="C2827" s="12"/>
    </row>
    <row r="2828" spans="3:3" x14ac:dyDescent="0.2">
      <c r="C2828" s="12"/>
    </row>
    <row r="2829" spans="3:3" x14ac:dyDescent="0.2">
      <c r="C2829" s="12"/>
    </row>
    <row r="2830" spans="3:3" x14ac:dyDescent="0.2">
      <c r="C2830" s="12"/>
    </row>
    <row r="2831" spans="3:3" x14ac:dyDescent="0.2">
      <c r="C2831" s="12"/>
    </row>
    <row r="2832" spans="3:3" x14ac:dyDescent="0.2">
      <c r="C2832" s="12"/>
    </row>
    <row r="2833" spans="3:3" x14ac:dyDescent="0.2">
      <c r="C2833" s="12"/>
    </row>
    <row r="2834" spans="3:3" x14ac:dyDescent="0.2">
      <c r="C2834" s="12"/>
    </row>
    <row r="2835" spans="3:3" x14ac:dyDescent="0.2">
      <c r="C2835" s="12"/>
    </row>
    <row r="2836" spans="3:3" x14ac:dyDescent="0.2">
      <c r="C2836" s="12"/>
    </row>
    <row r="2837" spans="3:3" x14ac:dyDescent="0.2">
      <c r="C2837" s="12"/>
    </row>
    <row r="2838" spans="3:3" x14ac:dyDescent="0.2">
      <c r="C2838" s="12"/>
    </row>
    <row r="2839" spans="3:3" x14ac:dyDescent="0.2">
      <c r="C2839" s="12"/>
    </row>
    <row r="2840" spans="3:3" x14ac:dyDescent="0.2">
      <c r="C2840" s="12"/>
    </row>
    <row r="2841" spans="3:3" x14ac:dyDescent="0.2">
      <c r="C2841" s="12"/>
    </row>
    <row r="2842" spans="3:3" x14ac:dyDescent="0.2">
      <c r="C2842" s="12"/>
    </row>
    <row r="2843" spans="3:3" x14ac:dyDescent="0.2">
      <c r="C2843" s="12"/>
    </row>
    <row r="2844" spans="3:3" x14ac:dyDescent="0.2">
      <c r="C2844" s="12"/>
    </row>
    <row r="2845" spans="3:3" x14ac:dyDescent="0.2">
      <c r="C2845" s="12"/>
    </row>
    <row r="2846" spans="3:3" x14ac:dyDescent="0.2">
      <c r="C2846" s="12"/>
    </row>
    <row r="2847" spans="3:3" x14ac:dyDescent="0.2">
      <c r="C2847" s="12"/>
    </row>
    <row r="2848" spans="3:3" x14ac:dyDescent="0.2">
      <c r="C2848" s="12"/>
    </row>
    <row r="2849" spans="3:3" x14ac:dyDescent="0.2">
      <c r="C2849" s="12"/>
    </row>
    <row r="2850" spans="3:3" x14ac:dyDescent="0.2">
      <c r="C2850" s="12"/>
    </row>
    <row r="2851" spans="3:3" x14ac:dyDescent="0.2">
      <c r="C2851" s="12"/>
    </row>
    <row r="2852" spans="3:3" x14ac:dyDescent="0.2">
      <c r="C2852" s="12"/>
    </row>
    <row r="2853" spans="3:3" x14ac:dyDescent="0.2">
      <c r="C2853" s="12"/>
    </row>
    <row r="2854" spans="3:3" x14ac:dyDescent="0.2">
      <c r="C2854" s="12"/>
    </row>
    <row r="2855" spans="3:3" x14ac:dyDescent="0.2">
      <c r="C2855" s="12"/>
    </row>
    <row r="2856" spans="3:3" x14ac:dyDescent="0.2">
      <c r="C2856" s="12"/>
    </row>
    <row r="2857" spans="3:3" x14ac:dyDescent="0.2">
      <c r="C2857" s="12"/>
    </row>
    <row r="2858" spans="3:3" x14ac:dyDescent="0.2">
      <c r="C2858" s="12"/>
    </row>
    <row r="2859" spans="3:3" x14ac:dyDescent="0.2">
      <c r="C2859" s="12"/>
    </row>
    <row r="2860" spans="3:3" x14ac:dyDescent="0.2">
      <c r="C2860" s="12"/>
    </row>
    <row r="2861" spans="3:3" x14ac:dyDescent="0.2">
      <c r="C2861" s="12"/>
    </row>
    <row r="2862" spans="3:3" x14ac:dyDescent="0.2">
      <c r="C2862" s="12"/>
    </row>
    <row r="2863" spans="3:3" x14ac:dyDescent="0.2">
      <c r="C2863" s="12"/>
    </row>
    <row r="2864" spans="3:3" x14ac:dyDescent="0.2">
      <c r="C2864" s="12"/>
    </row>
    <row r="2865" spans="3:3" x14ac:dyDescent="0.2">
      <c r="C2865" s="12"/>
    </row>
    <row r="2866" spans="3:3" x14ac:dyDescent="0.2">
      <c r="C2866" s="12"/>
    </row>
    <row r="2867" spans="3:3" x14ac:dyDescent="0.2">
      <c r="C2867" s="12"/>
    </row>
    <row r="2868" spans="3:3" x14ac:dyDescent="0.2">
      <c r="C2868" s="12"/>
    </row>
    <row r="2869" spans="3:3" x14ac:dyDescent="0.2">
      <c r="C2869" s="12"/>
    </row>
    <row r="2870" spans="3:3" x14ac:dyDescent="0.2">
      <c r="C2870" s="12"/>
    </row>
    <row r="2871" spans="3:3" x14ac:dyDescent="0.2">
      <c r="C2871" s="12"/>
    </row>
    <row r="2872" spans="3:3" x14ac:dyDescent="0.2">
      <c r="C2872" s="12"/>
    </row>
    <row r="2873" spans="3:3" x14ac:dyDescent="0.2">
      <c r="C2873" s="12"/>
    </row>
    <row r="2874" spans="3:3" x14ac:dyDescent="0.2">
      <c r="C2874" s="12"/>
    </row>
    <row r="2875" spans="3:3" x14ac:dyDescent="0.2">
      <c r="C2875" s="12"/>
    </row>
    <row r="2876" spans="3:3" x14ac:dyDescent="0.2">
      <c r="C2876" s="12"/>
    </row>
    <row r="2877" spans="3:3" x14ac:dyDescent="0.2">
      <c r="C2877" s="12"/>
    </row>
    <row r="2878" spans="3:3" x14ac:dyDescent="0.2">
      <c r="C2878" s="12"/>
    </row>
    <row r="2879" spans="3:3" x14ac:dyDescent="0.2">
      <c r="C2879" s="12"/>
    </row>
    <row r="2880" spans="3:3" x14ac:dyDescent="0.2">
      <c r="C2880" s="12"/>
    </row>
    <row r="2881" spans="3:3" x14ac:dyDescent="0.2">
      <c r="C2881" s="12"/>
    </row>
    <row r="2882" spans="3:3" x14ac:dyDescent="0.2">
      <c r="C2882" s="12"/>
    </row>
    <row r="2883" spans="3:3" x14ac:dyDescent="0.2">
      <c r="C2883" s="12"/>
    </row>
    <row r="2884" spans="3:3" x14ac:dyDescent="0.2">
      <c r="C2884" s="12"/>
    </row>
    <row r="2885" spans="3:3" x14ac:dyDescent="0.2">
      <c r="C2885" s="12"/>
    </row>
    <row r="2886" spans="3:3" x14ac:dyDescent="0.2">
      <c r="C2886" s="12"/>
    </row>
    <row r="2887" spans="3:3" x14ac:dyDescent="0.2">
      <c r="C2887" s="12"/>
    </row>
    <row r="2888" spans="3:3" x14ac:dyDescent="0.2">
      <c r="C2888" s="12"/>
    </row>
    <row r="2889" spans="3:3" x14ac:dyDescent="0.2">
      <c r="C2889" s="12"/>
    </row>
    <row r="2890" spans="3:3" x14ac:dyDescent="0.2">
      <c r="C2890" s="12"/>
    </row>
    <row r="2891" spans="3:3" x14ac:dyDescent="0.2">
      <c r="C2891" s="12"/>
    </row>
    <row r="2892" spans="3:3" x14ac:dyDescent="0.2">
      <c r="C2892" s="12"/>
    </row>
    <row r="2893" spans="3:3" x14ac:dyDescent="0.2">
      <c r="C2893" s="12"/>
    </row>
    <row r="2894" spans="3:3" x14ac:dyDescent="0.2">
      <c r="C2894" s="12"/>
    </row>
    <row r="2895" spans="3:3" x14ac:dyDescent="0.2">
      <c r="C2895" s="12"/>
    </row>
    <row r="2896" spans="3:3" x14ac:dyDescent="0.2">
      <c r="C2896" s="12"/>
    </row>
    <row r="2897" spans="3:3" x14ac:dyDescent="0.2">
      <c r="C2897" s="12"/>
    </row>
    <row r="2898" spans="3:3" x14ac:dyDescent="0.2">
      <c r="C2898" s="12"/>
    </row>
    <row r="2899" spans="3:3" x14ac:dyDescent="0.2">
      <c r="C2899" s="12"/>
    </row>
    <row r="2900" spans="3:3" x14ac:dyDescent="0.2">
      <c r="C2900" s="12"/>
    </row>
    <row r="2901" spans="3:3" x14ac:dyDescent="0.2">
      <c r="C2901" s="12"/>
    </row>
    <row r="2902" spans="3:3" x14ac:dyDescent="0.2">
      <c r="C2902" s="12"/>
    </row>
    <row r="2903" spans="3:3" x14ac:dyDescent="0.2">
      <c r="C2903" s="12"/>
    </row>
    <row r="2904" spans="3:3" x14ac:dyDescent="0.2">
      <c r="C2904" s="12"/>
    </row>
    <row r="2905" spans="3:3" x14ac:dyDescent="0.2">
      <c r="C2905" s="12"/>
    </row>
    <row r="2906" spans="3:3" x14ac:dyDescent="0.2">
      <c r="C2906" s="12"/>
    </row>
    <row r="2907" spans="3:3" x14ac:dyDescent="0.2">
      <c r="C2907" s="12"/>
    </row>
    <row r="2908" spans="3:3" x14ac:dyDescent="0.2">
      <c r="C2908" s="12"/>
    </row>
    <row r="2909" spans="3:3" x14ac:dyDescent="0.2">
      <c r="C2909" s="12"/>
    </row>
    <row r="2910" spans="3:3" x14ac:dyDescent="0.2">
      <c r="C2910" s="12"/>
    </row>
    <row r="2911" spans="3:3" x14ac:dyDescent="0.2">
      <c r="C2911" s="12"/>
    </row>
    <row r="2912" spans="3:3" x14ac:dyDescent="0.2">
      <c r="C2912" s="12"/>
    </row>
    <row r="2913" spans="3:3" x14ac:dyDescent="0.2">
      <c r="C2913" s="12"/>
    </row>
    <row r="2914" spans="3:3" x14ac:dyDescent="0.2">
      <c r="C2914" s="12"/>
    </row>
    <row r="2915" spans="3:3" x14ac:dyDescent="0.2">
      <c r="C2915" s="12"/>
    </row>
    <row r="2916" spans="3:3" x14ac:dyDescent="0.2">
      <c r="C2916" s="12"/>
    </row>
    <row r="2917" spans="3:3" x14ac:dyDescent="0.2">
      <c r="C2917" s="12"/>
    </row>
    <row r="2918" spans="3:3" x14ac:dyDescent="0.2">
      <c r="C2918" s="12"/>
    </row>
    <row r="2919" spans="3:3" x14ac:dyDescent="0.2">
      <c r="C2919" s="12"/>
    </row>
    <row r="2920" spans="3:3" x14ac:dyDescent="0.2">
      <c r="C2920" s="12"/>
    </row>
    <row r="2921" spans="3:3" x14ac:dyDescent="0.2">
      <c r="C2921" s="12"/>
    </row>
    <row r="2922" spans="3:3" x14ac:dyDescent="0.2">
      <c r="C2922" s="12"/>
    </row>
    <row r="2923" spans="3:3" x14ac:dyDescent="0.2">
      <c r="C2923" s="12"/>
    </row>
    <row r="2924" spans="3:3" x14ac:dyDescent="0.2">
      <c r="C2924" s="12"/>
    </row>
    <row r="2925" spans="3:3" x14ac:dyDescent="0.2">
      <c r="C2925" s="12"/>
    </row>
    <row r="2926" spans="3:3" x14ac:dyDescent="0.2">
      <c r="C2926" s="12"/>
    </row>
    <row r="2927" spans="3:3" x14ac:dyDescent="0.2">
      <c r="C2927" s="12"/>
    </row>
    <row r="2928" spans="3:3" x14ac:dyDescent="0.2">
      <c r="C2928" s="12"/>
    </row>
    <row r="2929" spans="3:3" x14ac:dyDescent="0.2">
      <c r="C2929" s="12"/>
    </row>
    <row r="2930" spans="3:3" x14ac:dyDescent="0.2">
      <c r="C2930" s="12"/>
    </row>
    <row r="2931" spans="3:3" x14ac:dyDescent="0.2">
      <c r="C2931" s="12"/>
    </row>
    <row r="2932" spans="3:3" x14ac:dyDescent="0.2">
      <c r="C2932" s="12"/>
    </row>
    <row r="2933" spans="3:3" x14ac:dyDescent="0.2">
      <c r="C2933" s="12"/>
    </row>
    <row r="2934" spans="3:3" x14ac:dyDescent="0.2">
      <c r="C2934" s="12"/>
    </row>
    <row r="2935" spans="3:3" x14ac:dyDescent="0.2">
      <c r="C2935" s="12"/>
    </row>
    <row r="2936" spans="3:3" x14ac:dyDescent="0.2">
      <c r="C2936" s="12"/>
    </row>
    <row r="2937" spans="3:3" x14ac:dyDescent="0.2">
      <c r="C2937" s="12"/>
    </row>
    <row r="2938" spans="3:3" x14ac:dyDescent="0.2">
      <c r="C2938" s="12"/>
    </row>
    <row r="2939" spans="3:3" x14ac:dyDescent="0.2">
      <c r="C2939" s="12"/>
    </row>
    <row r="2940" spans="3:3" x14ac:dyDescent="0.2">
      <c r="C2940" s="12"/>
    </row>
    <row r="2941" spans="3:3" x14ac:dyDescent="0.2">
      <c r="C2941" s="12"/>
    </row>
    <row r="2942" spans="3:3" x14ac:dyDescent="0.2">
      <c r="C2942" s="12"/>
    </row>
    <row r="2943" spans="3:3" x14ac:dyDescent="0.2">
      <c r="C2943" s="12"/>
    </row>
    <row r="2944" spans="3:3" x14ac:dyDescent="0.2">
      <c r="C2944" s="12"/>
    </row>
    <row r="2945" spans="3:3" x14ac:dyDescent="0.2">
      <c r="C2945" s="12"/>
    </row>
    <row r="2946" spans="3:3" x14ac:dyDescent="0.2">
      <c r="C2946" s="12"/>
    </row>
    <row r="2947" spans="3:3" x14ac:dyDescent="0.2">
      <c r="C2947" s="12"/>
    </row>
    <row r="2948" spans="3:3" x14ac:dyDescent="0.2">
      <c r="C2948" s="12"/>
    </row>
    <row r="2949" spans="3:3" x14ac:dyDescent="0.2">
      <c r="C2949" s="12"/>
    </row>
    <row r="2950" spans="3:3" x14ac:dyDescent="0.2">
      <c r="C2950" s="12"/>
    </row>
    <row r="2951" spans="3:3" x14ac:dyDescent="0.2">
      <c r="C2951" s="12"/>
    </row>
    <row r="2952" spans="3:3" x14ac:dyDescent="0.2">
      <c r="C2952" s="12"/>
    </row>
    <row r="2953" spans="3:3" x14ac:dyDescent="0.2">
      <c r="C2953" s="12"/>
    </row>
    <row r="2954" spans="3:3" x14ac:dyDescent="0.2">
      <c r="C2954" s="12"/>
    </row>
    <row r="2955" spans="3:3" x14ac:dyDescent="0.2">
      <c r="C2955" s="12"/>
    </row>
    <row r="2956" spans="3:3" x14ac:dyDescent="0.2">
      <c r="C2956" s="12"/>
    </row>
    <row r="2957" spans="3:3" x14ac:dyDescent="0.2">
      <c r="C2957" s="12"/>
    </row>
    <row r="2958" spans="3:3" x14ac:dyDescent="0.2">
      <c r="C2958" s="12"/>
    </row>
    <row r="2959" spans="3:3" x14ac:dyDescent="0.2">
      <c r="C2959" s="12"/>
    </row>
    <row r="2960" spans="3:3" x14ac:dyDescent="0.2">
      <c r="C2960" s="12"/>
    </row>
    <row r="2961" spans="3:3" x14ac:dyDescent="0.2">
      <c r="C2961" s="12"/>
    </row>
    <row r="2962" spans="3:3" x14ac:dyDescent="0.2">
      <c r="C2962" s="12"/>
    </row>
    <row r="2963" spans="3:3" x14ac:dyDescent="0.2">
      <c r="C2963" s="12"/>
    </row>
    <row r="2964" spans="3:3" x14ac:dyDescent="0.2">
      <c r="C2964" s="12"/>
    </row>
    <row r="2965" spans="3:3" x14ac:dyDescent="0.2">
      <c r="C2965" s="12"/>
    </row>
    <row r="2966" spans="3:3" x14ac:dyDescent="0.2">
      <c r="C2966" s="12"/>
    </row>
    <row r="2967" spans="3:3" x14ac:dyDescent="0.2">
      <c r="C2967" s="12"/>
    </row>
    <row r="2968" spans="3:3" x14ac:dyDescent="0.2">
      <c r="C2968" s="12"/>
    </row>
    <row r="2969" spans="3:3" x14ac:dyDescent="0.2">
      <c r="C2969" s="12"/>
    </row>
    <row r="2970" spans="3:3" x14ac:dyDescent="0.2">
      <c r="C2970" s="12"/>
    </row>
    <row r="2971" spans="3:3" x14ac:dyDescent="0.2">
      <c r="C2971" s="12"/>
    </row>
    <row r="2972" spans="3:3" x14ac:dyDescent="0.2">
      <c r="C2972" s="12"/>
    </row>
    <row r="2973" spans="3:3" x14ac:dyDescent="0.2">
      <c r="C2973" s="12"/>
    </row>
    <row r="2974" spans="3:3" x14ac:dyDescent="0.2">
      <c r="C2974" s="12"/>
    </row>
    <row r="2975" spans="3:3" x14ac:dyDescent="0.2">
      <c r="C2975" s="12"/>
    </row>
    <row r="2976" spans="3:3" x14ac:dyDescent="0.2">
      <c r="C2976" s="12"/>
    </row>
    <row r="2977" spans="3:3" x14ac:dyDescent="0.2">
      <c r="C2977" s="12"/>
    </row>
    <row r="2978" spans="3:3" x14ac:dyDescent="0.2">
      <c r="C2978" s="12"/>
    </row>
    <row r="2979" spans="3:3" x14ac:dyDescent="0.2">
      <c r="C2979" s="12"/>
    </row>
    <row r="2980" spans="3:3" x14ac:dyDescent="0.2">
      <c r="C2980" s="12"/>
    </row>
    <row r="2981" spans="3:3" x14ac:dyDescent="0.2">
      <c r="C2981" s="12"/>
    </row>
    <row r="2982" spans="3:3" x14ac:dyDescent="0.2">
      <c r="C2982" s="12"/>
    </row>
    <row r="2983" spans="3:3" x14ac:dyDescent="0.2">
      <c r="C2983" s="12"/>
    </row>
    <row r="2984" spans="3:3" x14ac:dyDescent="0.2">
      <c r="C2984" s="12"/>
    </row>
    <row r="2985" spans="3:3" x14ac:dyDescent="0.2">
      <c r="C2985" s="12"/>
    </row>
    <row r="2986" spans="3:3" x14ac:dyDescent="0.2">
      <c r="C2986" s="12"/>
    </row>
    <row r="2987" spans="3:3" x14ac:dyDescent="0.2">
      <c r="C2987" s="12"/>
    </row>
    <row r="2988" spans="3:3" x14ac:dyDescent="0.2">
      <c r="C2988" s="12"/>
    </row>
    <row r="2989" spans="3:3" x14ac:dyDescent="0.2">
      <c r="C2989" s="12"/>
    </row>
    <row r="2990" spans="3:3" x14ac:dyDescent="0.2">
      <c r="C2990" s="12"/>
    </row>
    <row r="2991" spans="3:3" x14ac:dyDescent="0.2">
      <c r="C2991" s="12"/>
    </row>
    <row r="2992" spans="3:3" x14ac:dyDescent="0.2">
      <c r="C2992" s="12"/>
    </row>
    <row r="2993" spans="3:3" x14ac:dyDescent="0.2">
      <c r="C2993" s="12"/>
    </row>
    <row r="2994" spans="3:3" x14ac:dyDescent="0.2">
      <c r="C2994" s="12"/>
    </row>
    <row r="2995" spans="3:3" x14ac:dyDescent="0.2">
      <c r="C2995" s="12"/>
    </row>
    <row r="2996" spans="3:3" x14ac:dyDescent="0.2">
      <c r="C2996" s="12"/>
    </row>
    <row r="2997" spans="3:3" x14ac:dyDescent="0.2">
      <c r="C2997" s="12"/>
    </row>
    <row r="2998" spans="3:3" x14ac:dyDescent="0.2">
      <c r="C2998" s="12"/>
    </row>
    <row r="2999" spans="3:3" x14ac:dyDescent="0.2">
      <c r="C2999" s="12"/>
    </row>
    <row r="3000" spans="3:3" x14ac:dyDescent="0.2">
      <c r="C3000" s="12"/>
    </row>
    <row r="3001" spans="3:3" x14ac:dyDescent="0.2">
      <c r="C3001" s="12"/>
    </row>
    <row r="3002" spans="3:3" x14ac:dyDescent="0.2">
      <c r="C3002" s="12"/>
    </row>
    <row r="3003" spans="3:3" x14ac:dyDescent="0.2">
      <c r="C3003" s="12"/>
    </row>
    <row r="3004" spans="3:3" x14ac:dyDescent="0.2">
      <c r="C3004" s="12"/>
    </row>
    <row r="3005" spans="3:3" x14ac:dyDescent="0.2">
      <c r="C3005" s="12"/>
    </row>
    <row r="3006" spans="3:3" x14ac:dyDescent="0.2">
      <c r="C3006" s="12"/>
    </row>
    <row r="3007" spans="3:3" x14ac:dyDescent="0.2">
      <c r="C3007" s="12"/>
    </row>
    <row r="3008" spans="3:3" x14ac:dyDescent="0.2">
      <c r="C3008" s="12"/>
    </row>
    <row r="3009" spans="3:3" x14ac:dyDescent="0.2">
      <c r="C3009" s="12"/>
    </row>
    <row r="3010" spans="3:3" x14ac:dyDescent="0.2">
      <c r="C3010" s="12"/>
    </row>
    <row r="3011" spans="3:3" x14ac:dyDescent="0.2">
      <c r="C3011" s="12"/>
    </row>
    <row r="3012" spans="3:3" x14ac:dyDescent="0.2">
      <c r="C3012" s="12"/>
    </row>
    <row r="3013" spans="3:3" x14ac:dyDescent="0.2">
      <c r="C3013" s="12"/>
    </row>
    <row r="3014" spans="3:3" x14ac:dyDescent="0.2">
      <c r="C3014" s="12"/>
    </row>
    <row r="3015" spans="3:3" x14ac:dyDescent="0.2">
      <c r="C3015" s="12"/>
    </row>
    <row r="3016" spans="3:3" x14ac:dyDescent="0.2">
      <c r="C3016" s="12"/>
    </row>
    <row r="3017" spans="3:3" x14ac:dyDescent="0.2">
      <c r="C3017" s="12"/>
    </row>
    <row r="3018" spans="3:3" x14ac:dyDescent="0.2">
      <c r="C3018" s="12"/>
    </row>
    <row r="3019" spans="3:3" x14ac:dyDescent="0.2">
      <c r="C3019" s="12"/>
    </row>
    <row r="3020" spans="3:3" x14ac:dyDescent="0.2">
      <c r="C3020" s="12"/>
    </row>
    <row r="3021" spans="3:3" x14ac:dyDescent="0.2">
      <c r="C3021" s="12"/>
    </row>
    <row r="3022" spans="3:3" x14ac:dyDescent="0.2">
      <c r="C3022" s="12"/>
    </row>
    <row r="3023" spans="3:3" x14ac:dyDescent="0.2">
      <c r="C3023" s="12"/>
    </row>
    <row r="3024" spans="3:3" x14ac:dyDescent="0.2">
      <c r="C3024" s="12"/>
    </row>
    <row r="3025" spans="3:3" x14ac:dyDescent="0.2">
      <c r="C3025" s="12"/>
    </row>
    <row r="3026" spans="3:3" x14ac:dyDescent="0.2">
      <c r="C3026" s="12"/>
    </row>
    <row r="3027" spans="3:3" x14ac:dyDescent="0.2">
      <c r="C3027" s="12"/>
    </row>
    <row r="3028" spans="3:3" x14ac:dyDescent="0.2">
      <c r="C3028" s="12"/>
    </row>
    <row r="3029" spans="3:3" x14ac:dyDescent="0.2">
      <c r="C3029" s="12"/>
    </row>
    <row r="3030" spans="3:3" x14ac:dyDescent="0.2">
      <c r="C3030" s="12"/>
    </row>
    <row r="3031" spans="3:3" x14ac:dyDescent="0.2">
      <c r="C3031" s="12"/>
    </row>
    <row r="3032" spans="3:3" x14ac:dyDescent="0.2">
      <c r="C3032" s="12"/>
    </row>
    <row r="3033" spans="3:3" x14ac:dyDescent="0.2">
      <c r="C3033" s="12"/>
    </row>
    <row r="3034" spans="3:3" x14ac:dyDescent="0.2">
      <c r="C3034" s="12"/>
    </row>
    <row r="3035" spans="3:3" x14ac:dyDescent="0.2">
      <c r="C3035" s="12"/>
    </row>
    <row r="3036" spans="3:3" x14ac:dyDescent="0.2">
      <c r="C3036" s="12"/>
    </row>
    <row r="3037" spans="3:3" x14ac:dyDescent="0.2">
      <c r="C3037" s="12"/>
    </row>
    <row r="3038" spans="3:3" x14ac:dyDescent="0.2">
      <c r="C3038" s="12"/>
    </row>
    <row r="3039" spans="3:3" x14ac:dyDescent="0.2">
      <c r="C3039" s="12"/>
    </row>
    <row r="3040" spans="3:3" x14ac:dyDescent="0.2">
      <c r="C3040" s="12"/>
    </row>
    <row r="3041" spans="3:3" x14ac:dyDescent="0.2">
      <c r="C3041" s="12"/>
    </row>
    <row r="3042" spans="3:3" x14ac:dyDescent="0.2">
      <c r="C3042" s="12"/>
    </row>
    <row r="3043" spans="3:3" x14ac:dyDescent="0.2">
      <c r="C3043" s="12"/>
    </row>
    <row r="3044" spans="3:3" x14ac:dyDescent="0.2">
      <c r="C3044" s="12"/>
    </row>
    <row r="3045" spans="3:3" x14ac:dyDescent="0.2">
      <c r="C3045" s="12"/>
    </row>
    <row r="3046" spans="3:3" x14ac:dyDescent="0.2">
      <c r="C3046" s="12"/>
    </row>
    <row r="3047" spans="3:3" x14ac:dyDescent="0.2">
      <c r="C3047" s="12"/>
    </row>
    <row r="3048" spans="3:3" x14ac:dyDescent="0.2">
      <c r="C3048" s="12"/>
    </row>
    <row r="3049" spans="3:3" x14ac:dyDescent="0.2">
      <c r="C3049" s="12"/>
    </row>
    <row r="3050" spans="3:3" x14ac:dyDescent="0.2">
      <c r="C3050" s="12"/>
    </row>
    <row r="3051" spans="3:3" x14ac:dyDescent="0.2">
      <c r="C3051" s="12"/>
    </row>
    <row r="3052" spans="3:3" x14ac:dyDescent="0.2">
      <c r="C3052" s="12"/>
    </row>
    <row r="3053" spans="3:3" x14ac:dyDescent="0.2">
      <c r="C3053" s="12"/>
    </row>
    <row r="3054" spans="3:3" x14ac:dyDescent="0.2">
      <c r="C3054" s="12"/>
    </row>
    <row r="3055" spans="3:3" x14ac:dyDescent="0.2">
      <c r="C3055" s="12"/>
    </row>
    <row r="3056" spans="3:3" x14ac:dyDescent="0.2">
      <c r="C3056" s="12"/>
    </row>
    <row r="3057" spans="3:3" x14ac:dyDescent="0.2">
      <c r="C3057" s="12"/>
    </row>
    <row r="3058" spans="3:3" x14ac:dyDescent="0.2">
      <c r="C3058" s="12"/>
    </row>
    <row r="3059" spans="3:3" x14ac:dyDescent="0.2">
      <c r="C3059" s="12"/>
    </row>
    <row r="3060" spans="3:3" x14ac:dyDescent="0.2">
      <c r="C3060" s="12"/>
    </row>
    <row r="3061" spans="3:3" x14ac:dyDescent="0.2">
      <c r="C3061" s="12"/>
    </row>
    <row r="3062" spans="3:3" x14ac:dyDescent="0.2">
      <c r="C3062" s="12"/>
    </row>
    <row r="3063" spans="3:3" x14ac:dyDescent="0.2">
      <c r="C3063" s="12"/>
    </row>
    <row r="3064" spans="3:3" x14ac:dyDescent="0.2">
      <c r="C3064" s="12"/>
    </row>
    <row r="3065" spans="3:3" x14ac:dyDescent="0.2">
      <c r="C3065" s="12"/>
    </row>
    <row r="3066" spans="3:3" x14ac:dyDescent="0.2">
      <c r="C3066" s="12"/>
    </row>
    <row r="3067" spans="3:3" x14ac:dyDescent="0.2">
      <c r="C3067" s="12"/>
    </row>
    <row r="3068" spans="3:3" x14ac:dyDescent="0.2">
      <c r="C3068" s="12"/>
    </row>
    <row r="3069" spans="3:3" x14ac:dyDescent="0.2">
      <c r="C3069" s="12"/>
    </row>
    <row r="3070" spans="3:3" x14ac:dyDescent="0.2">
      <c r="C3070" s="12"/>
    </row>
    <row r="3071" spans="3:3" x14ac:dyDescent="0.2">
      <c r="C3071" s="12"/>
    </row>
    <row r="3072" spans="3:3" x14ac:dyDescent="0.2">
      <c r="C3072" s="12"/>
    </row>
    <row r="3073" spans="3:3" x14ac:dyDescent="0.2">
      <c r="C3073" s="12"/>
    </row>
    <row r="3074" spans="3:3" x14ac:dyDescent="0.2">
      <c r="C3074" s="12"/>
    </row>
    <row r="3075" spans="3:3" x14ac:dyDescent="0.2">
      <c r="C3075" s="12"/>
    </row>
    <row r="3076" spans="3:3" x14ac:dyDescent="0.2">
      <c r="C3076" s="12"/>
    </row>
    <row r="3077" spans="3:3" x14ac:dyDescent="0.2">
      <c r="C3077" s="12"/>
    </row>
    <row r="3078" spans="3:3" x14ac:dyDescent="0.2">
      <c r="C3078" s="12"/>
    </row>
    <row r="3079" spans="3:3" x14ac:dyDescent="0.2">
      <c r="C3079" s="12"/>
    </row>
    <row r="3080" spans="3:3" x14ac:dyDescent="0.2">
      <c r="C3080" s="12"/>
    </row>
    <row r="3081" spans="3:3" x14ac:dyDescent="0.2">
      <c r="C3081" s="12"/>
    </row>
    <row r="3082" spans="3:3" x14ac:dyDescent="0.2">
      <c r="C3082" s="12"/>
    </row>
    <row r="3083" spans="3:3" x14ac:dyDescent="0.2">
      <c r="C3083" s="12"/>
    </row>
    <row r="3084" spans="3:3" x14ac:dyDescent="0.2">
      <c r="C3084" s="12"/>
    </row>
    <row r="3085" spans="3:3" x14ac:dyDescent="0.2">
      <c r="C3085" s="12"/>
    </row>
    <row r="3086" spans="3:3" x14ac:dyDescent="0.2">
      <c r="C3086" s="12"/>
    </row>
    <row r="3087" spans="3:3" x14ac:dyDescent="0.2">
      <c r="C3087" s="12"/>
    </row>
    <row r="3088" spans="3:3" x14ac:dyDescent="0.2">
      <c r="C3088" s="12"/>
    </row>
    <row r="3089" spans="3:3" x14ac:dyDescent="0.2">
      <c r="C3089" s="12"/>
    </row>
    <row r="3090" spans="3:3" x14ac:dyDescent="0.2">
      <c r="C3090" s="12"/>
    </row>
    <row r="3091" spans="3:3" x14ac:dyDescent="0.2">
      <c r="C3091" s="12"/>
    </row>
    <row r="3092" spans="3:3" x14ac:dyDescent="0.2">
      <c r="C3092" s="12"/>
    </row>
    <row r="3093" spans="3:3" x14ac:dyDescent="0.2">
      <c r="C3093" s="12"/>
    </row>
    <row r="3094" spans="3:3" x14ac:dyDescent="0.2">
      <c r="C3094" s="12"/>
    </row>
    <row r="3095" spans="3:3" x14ac:dyDescent="0.2">
      <c r="C3095" s="12"/>
    </row>
    <row r="3096" spans="3:3" x14ac:dyDescent="0.2">
      <c r="C3096" s="12"/>
    </row>
    <row r="3097" spans="3:3" x14ac:dyDescent="0.2">
      <c r="C3097" s="12"/>
    </row>
    <row r="3098" spans="3:3" x14ac:dyDescent="0.2">
      <c r="C3098" s="12"/>
    </row>
    <row r="3099" spans="3:3" x14ac:dyDescent="0.2">
      <c r="C3099" s="12"/>
    </row>
    <row r="3100" spans="3:3" x14ac:dyDescent="0.2">
      <c r="C3100" s="12"/>
    </row>
    <row r="3101" spans="3:3" x14ac:dyDescent="0.2">
      <c r="C3101" s="12"/>
    </row>
    <row r="3102" spans="3:3" x14ac:dyDescent="0.2">
      <c r="C3102" s="12"/>
    </row>
    <row r="3103" spans="3:3" x14ac:dyDescent="0.2">
      <c r="C3103" s="12"/>
    </row>
    <row r="3104" spans="3:3" x14ac:dyDescent="0.2">
      <c r="C3104" s="12"/>
    </row>
    <row r="3105" spans="3:3" x14ac:dyDescent="0.2">
      <c r="C3105" s="12"/>
    </row>
    <row r="3106" spans="3:3" x14ac:dyDescent="0.2">
      <c r="C3106" s="12"/>
    </row>
    <row r="3107" spans="3:3" x14ac:dyDescent="0.2">
      <c r="C3107" s="12"/>
    </row>
    <row r="3108" spans="3:3" x14ac:dyDescent="0.2">
      <c r="C3108" s="12"/>
    </row>
    <row r="3109" spans="3:3" x14ac:dyDescent="0.2">
      <c r="C3109" s="12"/>
    </row>
    <row r="3110" spans="3:3" x14ac:dyDescent="0.2">
      <c r="C3110" s="12"/>
    </row>
    <row r="3111" spans="3:3" x14ac:dyDescent="0.2">
      <c r="C3111" s="12"/>
    </row>
    <row r="3112" spans="3:3" x14ac:dyDescent="0.2">
      <c r="C3112" s="12"/>
    </row>
    <row r="3113" spans="3:3" x14ac:dyDescent="0.2">
      <c r="C3113" s="12"/>
    </row>
    <row r="3114" spans="3:3" x14ac:dyDescent="0.2">
      <c r="C3114" s="12"/>
    </row>
    <row r="3115" spans="3:3" x14ac:dyDescent="0.2">
      <c r="C3115" s="12"/>
    </row>
    <row r="3116" spans="3:3" x14ac:dyDescent="0.2">
      <c r="C3116" s="12"/>
    </row>
    <row r="3117" spans="3:3" x14ac:dyDescent="0.2">
      <c r="C3117" s="12"/>
    </row>
    <row r="3118" spans="3:3" x14ac:dyDescent="0.2">
      <c r="C3118" s="12"/>
    </row>
    <row r="3119" spans="3:3" x14ac:dyDescent="0.2">
      <c r="C3119" s="12"/>
    </row>
    <row r="3120" spans="3:3" x14ac:dyDescent="0.2">
      <c r="C3120" s="12"/>
    </row>
    <row r="3121" spans="3:3" x14ac:dyDescent="0.2">
      <c r="C3121" s="12"/>
    </row>
    <row r="3122" spans="3:3" x14ac:dyDescent="0.2">
      <c r="C3122" s="12"/>
    </row>
    <row r="3123" spans="3:3" x14ac:dyDescent="0.2">
      <c r="C3123" s="12"/>
    </row>
    <row r="3124" spans="3:3" x14ac:dyDescent="0.2">
      <c r="C3124" s="12"/>
    </row>
    <row r="3125" spans="3:3" x14ac:dyDescent="0.2">
      <c r="C3125" s="12"/>
    </row>
    <row r="3126" spans="3:3" x14ac:dyDescent="0.2">
      <c r="C3126" s="12"/>
    </row>
    <row r="3127" spans="3:3" x14ac:dyDescent="0.2">
      <c r="C3127" s="12"/>
    </row>
    <row r="3128" spans="3:3" x14ac:dyDescent="0.2">
      <c r="C3128" s="12"/>
    </row>
    <row r="3129" spans="3:3" x14ac:dyDescent="0.2">
      <c r="C3129" s="12"/>
    </row>
    <row r="3130" spans="3:3" x14ac:dyDescent="0.2">
      <c r="C3130" s="12"/>
    </row>
    <row r="3131" spans="3:3" x14ac:dyDescent="0.2">
      <c r="C3131" s="12"/>
    </row>
    <row r="3132" spans="3:3" x14ac:dyDescent="0.2">
      <c r="C3132" s="12"/>
    </row>
    <row r="3133" spans="3:3" x14ac:dyDescent="0.2">
      <c r="C3133" s="12"/>
    </row>
    <row r="3134" spans="3:3" x14ac:dyDescent="0.2">
      <c r="C3134" s="12"/>
    </row>
    <row r="3135" spans="3:3" x14ac:dyDescent="0.2">
      <c r="C3135" s="12"/>
    </row>
    <row r="3136" spans="3:3" x14ac:dyDescent="0.2">
      <c r="C3136" s="12"/>
    </row>
    <row r="3137" spans="3:3" x14ac:dyDescent="0.2">
      <c r="C3137" s="12"/>
    </row>
    <row r="3138" spans="3:3" x14ac:dyDescent="0.2">
      <c r="C3138" s="12"/>
    </row>
    <row r="3139" spans="3:3" x14ac:dyDescent="0.2">
      <c r="C3139" s="12"/>
    </row>
    <row r="3140" spans="3:3" x14ac:dyDescent="0.2">
      <c r="C3140" s="12"/>
    </row>
    <row r="3141" spans="3:3" x14ac:dyDescent="0.2">
      <c r="C3141" s="12"/>
    </row>
    <row r="3142" spans="3:3" x14ac:dyDescent="0.2">
      <c r="C3142" s="12"/>
    </row>
    <row r="3143" spans="3:3" x14ac:dyDescent="0.2">
      <c r="C3143" s="12"/>
    </row>
    <row r="3144" spans="3:3" x14ac:dyDescent="0.2">
      <c r="C3144" s="12"/>
    </row>
    <row r="3145" spans="3:3" x14ac:dyDescent="0.2">
      <c r="C3145" s="12"/>
    </row>
    <row r="3146" spans="3:3" x14ac:dyDescent="0.2">
      <c r="C3146" s="12"/>
    </row>
    <row r="3147" spans="3:3" x14ac:dyDescent="0.2">
      <c r="C3147" s="12"/>
    </row>
    <row r="3148" spans="3:3" x14ac:dyDescent="0.2">
      <c r="C3148" s="12"/>
    </row>
    <row r="3149" spans="3:3" x14ac:dyDescent="0.2">
      <c r="C3149" s="12"/>
    </row>
    <row r="3150" spans="3:3" x14ac:dyDescent="0.2">
      <c r="C3150" s="12"/>
    </row>
    <row r="3151" spans="3:3" x14ac:dyDescent="0.2">
      <c r="C3151" s="12"/>
    </row>
    <row r="3152" spans="3:3" x14ac:dyDescent="0.2">
      <c r="C3152" s="12"/>
    </row>
    <row r="3153" spans="3:3" x14ac:dyDescent="0.2">
      <c r="C3153" s="12"/>
    </row>
    <row r="3154" spans="3:3" x14ac:dyDescent="0.2">
      <c r="C3154" s="12"/>
    </row>
    <row r="3155" spans="3:3" x14ac:dyDescent="0.2">
      <c r="C3155" s="12"/>
    </row>
    <row r="3156" spans="3:3" x14ac:dyDescent="0.2">
      <c r="C3156" s="12"/>
    </row>
    <row r="3157" spans="3:3" x14ac:dyDescent="0.2">
      <c r="C3157" s="12"/>
    </row>
    <row r="3158" spans="3:3" x14ac:dyDescent="0.2">
      <c r="C3158" s="12"/>
    </row>
    <row r="3159" spans="3:3" x14ac:dyDescent="0.2">
      <c r="C3159" s="12"/>
    </row>
    <row r="3160" spans="3:3" x14ac:dyDescent="0.2">
      <c r="C3160" s="12"/>
    </row>
    <row r="3161" spans="3:3" x14ac:dyDescent="0.2">
      <c r="C3161" s="12"/>
    </row>
    <row r="3162" spans="3:3" x14ac:dyDescent="0.2">
      <c r="C3162" s="12"/>
    </row>
    <row r="3163" spans="3:3" x14ac:dyDescent="0.2">
      <c r="C3163" s="12"/>
    </row>
    <row r="3164" spans="3:3" x14ac:dyDescent="0.2">
      <c r="C3164" s="12"/>
    </row>
    <row r="3165" spans="3:3" x14ac:dyDescent="0.2">
      <c r="C3165" s="12"/>
    </row>
    <row r="3166" spans="3:3" x14ac:dyDescent="0.2">
      <c r="C3166" s="12"/>
    </row>
    <row r="3167" spans="3:3" x14ac:dyDescent="0.2">
      <c r="C3167" s="12"/>
    </row>
    <row r="3168" spans="3:3" x14ac:dyDescent="0.2">
      <c r="C3168" s="12"/>
    </row>
    <row r="3169" spans="3:3" x14ac:dyDescent="0.2">
      <c r="C3169" s="12"/>
    </row>
    <row r="3170" spans="3:3" x14ac:dyDescent="0.2">
      <c r="C3170" s="12"/>
    </row>
    <row r="3171" spans="3:3" x14ac:dyDescent="0.2">
      <c r="C3171" s="12"/>
    </row>
    <row r="3172" spans="3:3" x14ac:dyDescent="0.2">
      <c r="C3172" s="12"/>
    </row>
    <row r="3173" spans="3:3" x14ac:dyDescent="0.2">
      <c r="C3173" s="12"/>
    </row>
    <row r="3174" spans="3:3" x14ac:dyDescent="0.2">
      <c r="C3174" s="12"/>
    </row>
    <row r="3175" spans="3:3" x14ac:dyDescent="0.2">
      <c r="C3175" s="12"/>
    </row>
    <row r="3176" spans="3:3" x14ac:dyDescent="0.2">
      <c r="C3176" s="12"/>
    </row>
    <row r="3177" spans="3:3" x14ac:dyDescent="0.2">
      <c r="C3177" s="12"/>
    </row>
    <row r="3178" spans="3:3" x14ac:dyDescent="0.2">
      <c r="C3178" s="12"/>
    </row>
    <row r="3179" spans="3:3" x14ac:dyDescent="0.2">
      <c r="C3179" s="12"/>
    </row>
    <row r="3180" spans="3:3" x14ac:dyDescent="0.2">
      <c r="C3180" s="12"/>
    </row>
    <row r="3181" spans="3:3" x14ac:dyDescent="0.2">
      <c r="C3181" s="12"/>
    </row>
    <row r="3182" spans="3:3" x14ac:dyDescent="0.2">
      <c r="C3182" s="12"/>
    </row>
    <row r="3183" spans="3:3" x14ac:dyDescent="0.2">
      <c r="C3183" s="12"/>
    </row>
    <row r="3184" spans="3:3" x14ac:dyDescent="0.2">
      <c r="C3184" s="12"/>
    </row>
    <row r="3185" spans="3:3" x14ac:dyDescent="0.2">
      <c r="C3185" s="12"/>
    </row>
    <row r="3186" spans="3:3" x14ac:dyDescent="0.2">
      <c r="C3186" s="12"/>
    </row>
    <row r="3187" spans="3:3" x14ac:dyDescent="0.2">
      <c r="C3187" s="12"/>
    </row>
    <row r="3188" spans="3:3" x14ac:dyDescent="0.2">
      <c r="C3188" s="12"/>
    </row>
    <row r="3189" spans="3:3" x14ac:dyDescent="0.2">
      <c r="C3189" s="12"/>
    </row>
    <row r="3190" spans="3:3" x14ac:dyDescent="0.2">
      <c r="C3190" s="12"/>
    </row>
    <row r="3191" spans="3:3" x14ac:dyDescent="0.2">
      <c r="C3191" s="12"/>
    </row>
    <row r="3192" spans="3:3" x14ac:dyDescent="0.2">
      <c r="C3192" s="12"/>
    </row>
    <row r="3193" spans="3:3" x14ac:dyDescent="0.2">
      <c r="C3193" s="12"/>
    </row>
    <row r="3194" spans="3:3" x14ac:dyDescent="0.2">
      <c r="C3194" s="12"/>
    </row>
    <row r="3195" spans="3:3" x14ac:dyDescent="0.2">
      <c r="C3195" s="12"/>
    </row>
    <row r="3196" spans="3:3" x14ac:dyDescent="0.2">
      <c r="C3196" s="12"/>
    </row>
    <row r="3197" spans="3:3" x14ac:dyDescent="0.2">
      <c r="C3197" s="12"/>
    </row>
    <row r="3198" spans="3:3" x14ac:dyDescent="0.2">
      <c r="C3198" s="12"/>
    </row>
    <row r="3199" spans="3:3" x14ac:dyDescent="0.2">
      <c r="C3199" s="12"/>
    </row>
    <row r="3200" spans="3:3" x14ac:dyDescent="0.2">
      <c r="C3200" s="12"/>
    </row>
    <row r="3201" spans="3:3" x14ac:dyDescent="0.2">
      <c r="C3201" s="12"/>
    </row>
    <row r="3202" spans="3:3" x14ac:dyDescent="0.2">
      <c r="C3202" s="12"/>
    </row>
    <row r="3203" spans="3:3" x14ac:dyDescent="0.2">
      <c r="C3203" s="12"/>
    </row>
    <row r="3204" spans="3:3" x14ac:dyDescent="0.2">
      <c r="C3204" s="12"/>
    </row>
    <row r="3205" spans="3:3" x14ac:dyDescent="0.2">
      <c r="C3205" s="12"/>
    </row>
    <row r="3206" spans="3:3" x14ac:dyDescent="0.2">
      <c r="C3206" s="12"/>
    </row>
    <row r="3207" spans="3:3" x14ac:dyDescent="0.2">
      <c r="C3207" s="12"/>
    </row>
    <row r="3208" spans="3:3" x14ac:dyDescent="0.2">
      <c r="C3208" s="12"/>
    </row>
    <row r="3209" spans="3:3" x14ac:dyDescent="0.2">
      <c r="C3209" s="12"/>
    </row>
    <row r="3210" spans="3:3" x14ac:dyDescent="0.2">
      <c r="C3210" s="12"/>
    </row>
    <row r="3211" spans="3:3" x14ac:dyDescent="0.2">
      <c r="C3211" s="12"/>
    </row>
    <row r="3212" spans="3:3" x14ac:dyDescent="0.2">
      <c r="C3212" s="12"/>
    </row>
    <row r="3213" spans="3:3" x14ac:dyDescent="0.2">
      <c r="C3213" s="12"/>
    </row>
    <row r="3214" spans="3:3" x14ac:dyDescent="0.2">
      <c r="C3214" s="12"/>
    </row>
    <row r="3215" spans="3:3" x14ac:dyDescent="0.2">
      <c r="C3215" s="12"/>
    </row>
    <row r="3216" spans="3:3" x14ac:dyDescent="0.2">
      <c r="C3216" s="12"/>
    </row>
    <row r="3217" spans="3:3" x14ac:dyDescent="0.2">
      <c r="C3217" s="12"/>
    </row>
    <row r="3218" spans="3:3" x14ac:dyDescent="0.2">
      <c r="C3218" s="12"/>
    </row>
    <row r="3219" spans="3:3" x14ac:dyDescent="0.2">
      <c r="C3219" s="12"/>
    </row>
    <row r="3220" spans="3:3" x14ac:dyDescent="0.2">
      <c r="C3220" s="12"/>
    </row>
    <row r="3221" spans="3:3" x14ac:dyDescent="0.2">
      <c r="C3221" s="12"/>
    </row>
    <row r="3222" spans="3:3" x14ac:dyDescent="0.2">
      <c r="C3222" s="12"/>
    </row>
    <row r="3223" spans="3:3" x14ac:dyDescent="0.2">
      <c r="C3223" s="12"/>
    </row>
    <row r="3224" spans="3:3" x14ac:dyDescent="0.2">
      <c r="C3224" s="12"/>
    </row>
    <row r="3225" spans="3:3" x14ac:dyDescent="0.2">
      <c r="C3225" s="12"/>
    </row>
    <row r="3226" spans="3:3" x14ac:dyDescent="0.2">
      <c r="C3226" s="12"/>
    </row>
    <row r="3227" spans="3:3" x14ac:dyDescent="0.2">
      <c r="C3227" s="12"/>
    </row>
    <row r="3228" spans="3:3" x14ac:dyDescent="0.2">
      <c r="C3228" s="12"/>
    </row>
    <row r="3229" spans="3:3" x14ac:dyDescent="0.2">
      <c r="C3229" s="12"/>
    </row>
    <row r="3230" spans="3:3" x14ac:dyDescent="0.2">
      <c r="C3230" s="12"/>
    </row>
    <row r="3231" spans="3:3" x14ac:dyDescent="0.2">
      <c r="C3231" s="12"/>
    </row>
    <row r="3232" spans="3:3" x14ac:dyDescent="0.2">
      <c r="C3232" s="12"/>
    </row>
    <row r="3233" spans="3:3" x14ac:dyDescent="0.2">
      <c r="C3233" s="12"/>
    </row>
    <row r="3234" spans="3:3" x14ac:dyDescent="0.2">
      <c r="C3234" s="12"/>
    </row>
    <row r="3235" spans="3:3" x14ac:dyDescent="0.2">
      <c r="C3235" s="12"/>
    </row>
    <row r="3236" spans="3:3" x14ac:dyDescent="0.2">
      <c r="C3236" s="12"/>
    </row>
    <row r="3237" spans="3:3" x14ac:dyDescent="0.2">
      <c r="C3237" s="12"/>
    </row>
    <row r="3238" spans="3:3" x14ac:dyDescent="0.2">
      <c r="C3238" s="12"/>
    </row>
    <row r="3239" spans="3:3" x14ac:dyDescent="0.2">
      <c r="C3239" s="12"/>
    </row>
    <row r="3240" spans="3:3" x14ac:dyDescent="0.2">
      <c r="C3240" s="12"/>
    </row>
    <row r="3241" spans="3:3" x14ac:dyDescent="0.2">
      <c r="C3241" s="12"/>
    </row>
    <row r="3242" spans="3:3" x14ac:dyDescent="0.2">
      <c r="C3242" s="12"/>
    </row>
    <row r="3243" spans="3:3" x14ac:dyDescent="0.2">
      <c r="C3243" s="12"/>
    </row>
    <row r="3244" spans="3:3" x14ac:dyDescent="0.2">
      <c r="C3244" s="12"/>
    </row>
    <row r="3245" spans="3:3" x14ac:dyDescent="0.2">
      <c r="C3245" s="12"/>
    </row>
    <row r="3246" spans="3:3" x14ac:dyDescent="0.2">
      <c r="C3246" s="12"/>
    </row>
    <row r="3247" spans="3:3" x14ac:dyDescent="0.2">
      <c r="C3247" s="12"/>
    </row>
    <row r="3248" spans="3:3" x14ac:dyDescent="0.2">
      <c r="C3248" s="12"/>
    </row>
    <row r="3249" spans="3:3" x14ac:dyDescent="0.2">
      <c r="C3249" s="12"/>
    </row>
    <row r="3250" spans="3:3" x14ac:dyDescent="0.2">
      <c r="C3250" s="12"/>
    </row>
    <row r="3251" spans="3:3" x14ac:dyDescent="0.2">
      <c r="C3251" s="12"/>
    </row>
    <row r="3252" spans="3:3" x14ac:dyDescent="0.2">
      <c r="C3252" s="12"/>
    </row>
    <row r="3253" spans="3:3" x14ac:dyDescent="0.2">
      <c r="C3253" s="12"/>
    </row>
    <row r="3254" spans="3:3" x14ac:dyDescent="0.2">
      <c r="C3254" s="12"/>
    </row>
    <row r="3255" spans="3:3" x14ac:dyDescent="0.2">
      <c r="C3255" s="12"/>
    </row>
    <row r="3256" spans="3:3" x14ac:dyDescent="0.2">
      <c r="C3256" s="12"/>
    </row>
    <row r="3257" spans="3:3" x14ac:dyDescent="0.2">
      <c r="C3257" s="12"/>
    </row>
    <row r="3258" spans="3:3" x14ac:dyDescent="0.2">
      <c r="C3258" s="12"/>
    </row>
    <row r="3259" spans="3:3" x14ac:dyDescent="0.2">
      <c r="C3259" s="12"/>
    </row>
    <row r="3260" spans="3:3" x14ac:dyDescent="0.2">
      <c r="C3260" s="12"/>
    </row>
    <row r="3261" spans="3:3" x14ac:dyDescent="0.2">
      <c r="C3261" s="12"/>
    </row>
    <row r="3262" spans="3:3" x14ac:dyDescent="0.2">
      <c r="C3262" s="12"/>
    </row>
    <row r="3263" spans="3:3" x14ac:dyDescent="0.2">
      <c r="C3263" s="12"/>
    </row>
    <row r="3264" spans="3:3" x14ac:dyDescent="0.2">
      <c r="C3264" s="12"/>
    </row>
    <row r="3265" spans="3:3" x14ac:dyDescent="0.2">
      <c r="C3265" s="12"/>
    </row>
    <row r="3266" spans="3:3" x14ac:dyDescent="0.2">
      <c r="C3266" s="12"/>
    </row>
    <row r="3267" spans="3:3" x14ac:dyDescent="0.2">
      <c r="C3267" s="12"/>
    </row>
    <row r="3268" spans="3:3" x14ac:dyDescent="0.2">
      <c r="C3268" s="12"/>
    </row>
    <row r="3269" spans="3:3" x14ac:dyDescent="0.2">
      <c r="C3269" s="12"/>
    </row>
    <row r="3270" spans="3:3" x14ac:dyDescent="0.2">
      <c r="C3270" s="12"/>
    </row>
    <row r="3271" spans="3:3" x14ac:dyDescent="0.2">
      <c r="C3271" s="12"/>
    </row>
    <row r="3272" spans="3:3" x14ac:dyDescent="0.2">
      <c r="C3272" s="12"/>
    </row>
    <row r="3273" spans="3:3" x14ac:dyDescent="0.2">
      <c r="C3273" s="12"/>
    </row>
    <row r="3274" spans="3:3" x14ac:dyDescent="0.2">
      <c r="C3274" s="12"/>
    </row>
    <row r="3275" spans="3:3" x14ac:dyDescent="0.2">
      <c r="C3275" s="12"/>
    </row>
    <row r="3276" spans="3:3" x14ac:dyDescent="0.2">
      <c r="C3276" s="12"/>
    </row>
    <row r="3277" spans="3:3" x14ac:dyDescent="0.2">
      <c r="C3277" s="12"/>
    </row>
    <row r="3278" spans="3:3" x14ac:dyDescent="0.2">
      <c r="C3278" s="12"/>
    </row>
    <row r="3279" spans="3:3" x14ac:dyDescent="0.2">
      <c r="C3279" s="12"/>
    </row>
    <row r="3280" spans="3:3" x14ac:dyDescent="0.2">
      <c r="C3280" s="12"/>
    </row>
    <row r="3281" spans="3:3" x14ac:dyDescent="0.2">
      <c r="C3281" s="12"/>
    </row>
    <row r="3282" spans="3:3" x14ac:dyDescent="0.2">
      <c r="C3282" s="12"/>
    </row>
    <row r="3283" spans="3:3" x14ac:dyDescent="0.2">
      <c r="C3283" s="12"/>
    </row>
    <row r="3284" spans="3:3" x14ac:dyDescent="0.2">
      <c r="C3284" s="12"/>
    </row>
    <row r="3285" spans="3:3" x14ac:dyDescent="0.2">
      <c r="C3285" s="12"/>
    </row>
    <row r="3286" spans="3:3" x14ac:dyDescent="0.2">
      <c r="C3286" s="12"/>
    </row>
    <row r="3287" spans="3:3" x14ac:dyDescent="0.2">
      <c r="C3287" s="12"/>
    </row>
    <row r="3288" spans="3:3" x14ac:dyDescent="0.2">
      <c r="C3288" s="12"/>
    </row>
    <row r="3289" spans="3:3" x14ac:dyDescent="0.2">
      <c r="C3289" s="12"/>
    </row>
    <row r="3290" spans="3:3" x14ac:dyDescent="0.2">
      <c r="C3290" s="12"/>
    </row>
    <row r="3291" spans="3:3" x14ac:dyDescent="0.2">
      <c r="C3291" s="12"/>
    </row>
    <row r="3292" spans="3:3" x14ac:dyDescent="0.2">
      <c r="C3292" s="12"/>
    </row>
    <row r="3293" spans="3:3" x14ac:dyDescent="0.2">
      <c r="C3293" s="12"/>
    </row>
    <row r="3294" spans="3:3" x14ac:dyDescent="0.2">
      <c r="C3294" s="12"/>
    </row>
    <row r="3295" spans="3:3" x14ac:dyDescent="0.2">
      <c r="C3295" s="12"/>
    </row>
    <row r="3296" spans="3:3" x14ac:dyDescent="0.2">
      <c r="C3296" s="12"/>
    </row>
    <row r="3297" spans="3:3" x14ac:dyDescent="0.2">
      <c r="C3297" s="12"/>
    </row>
    <row r="3298" spans="3:3" x14ac:dyDescent="0.2">
      <c r="C3298" s="12"/>
    </row>
    <row r="3299" spans="3:3" x14ac:dyDescent="0.2">
      <c r="C3299" s="12"/>
    </row>
    <row r="3300" spans="3:3" x14ac:dyDescent="0.2">
      <c r="C3300" s="12"/>
    </row>
    <row r="3301" spans="3:3" x14ac:dyDescent="0.2">
      <c r="C3301" s="12"/>
    </row>
    <row r="3302" spans="3:3" x14ac:dyDescent="0.2">
      <c r="C3302" s="12"/>
    </row>
    <row r="3303" spans="3:3" x14ac:dyDescent="0.2">
      <c r="C3303" s="12"/>
    </row>
    <row r="3304" spans="3:3" x14ac:dyDescent="0.2">
      <c r="C3304" s="12"/>
    </row>
    <row r="3305" spans="3:3" x14ac:dyDescent="0.2">
      <c r="C3305" s="12"/>
    </row>
    <row r="3306" spans="3:3" x14ac:dyDescent="0.2">
      <c r="C3306" s="12"/>
    </row>
    <row r="3307" spans="3:3" x14ac:dyDescent="0.2">
      <c r="C3307" s="12"/>
    </row>
    <row r="3308" spans="3:3" x14ac:dyDescent="0.2">
      <c r="C3308" s="12"/>
    </row>
    <row r="3309" spans="3:3" x14ac:dyDescent="0.2">
      <c r="C3309" s="12"/>
    </row>
    <row r="3310" spans="3:3" x14ac:dyDescent="0.2">
      <c r="C3310" s="12"/>
    </row>
    <row r="3311" spans="3:3" x14ac:dyDescent="0.2">
      <c r="C3311" s="12"/>
    </row>
    <row r="3312" spans="3:3" x14ac:dyDescent="0.2">
      <c r="C3312" s="12"/>
    </row>
    <row r="3313" spans="3:3" x14ac:dyDescent="0.2">
      <c r="C3313" s="12"/>
    </row>
    <row r="3314" spans="3:3" x14ac:dyDescent="0.2">
      <c r="C3314" s="12"/>
    </row>
    <row r="3315" spans="3:3" x14ac:dyDescent="0.2">
      <c r="C3315" s="12"/>
    </row>
    <row r="3316" spans="3:3" x14ac:dyDescent="0.2">
      <c r="C3316" s="12"/>
    </row>
    <row r="3317" spans="3:3" x14ac:dyDescent="0.2">
      <c r="C3317" s="12"/>
    </row>
    <row r="3318" spans="3:3" x14ac:dyDescent="0.2">
      <c r="C3318" s="12"/>
    </row>
    <row r="3319" spans="3:3" x14ac:dyDescent="0.2">
      <c r="C3319" s="12"/>
    </row>
    <row r="3320" spans="3:3" x14ac:dyDescent="0.2">
      <c r="C3320" s="12"/>
    </row>
    <row r="3321" spans="3:3" x14ac:dyDescent="0.2">
      <c r="C3321" s="12"/>
    </row>
    <row r="3322" spans="3:3" x14ac:dyDescent="0.2">
      <c r="C3322" s="12"/>
    </row>
    <row r="3323" spans="3:3" x14ac:dyDescent="0.2">
      <c r="C3323" s="12"/>
    </row>
    <row r="3324" spans="3:3" x14ac:dyDescent="0.2">
      <c r="C3324" s="12"/>
    </row>
    <row r="3325" spans="3:3" x14ac:dyDescent="0.2">
      <c r="C3325" s="12"/>
    </row>
    <row r="3326" spans="3:3" x14ac:dyDescent="0.2">
      <c r="C3326" s="12"/>
    </row>
    <row r="3327" spans="3:3" x14ac:dyDescent="0.2">
      <c r="C3327" s="12"/>
    </row>
    <row r="3328" spans="3:3" x14ac:dyDescent="0.2">
      <c r="C3328" s="12"/>
    </row>
    <row r="3329" spans="3:3" x14ac:dyDescent="0.2">
      <c r="C3329" s="12"/>
    </row>
    <row r="3330" spans="3:3" x14ac:dyDescent="0.2">
      <c r="C3330" s="12"/>
    </row>
    <row r="3331" spans="3:3" x14ac:dyDescent="0.2">
      <c r="C3331" s="12"/>
    </row>
    <row r="3332" spans="3:3" x14ac:dyDescent="0.2">
      <c r="C3332" s="12"/>
    </row>
    <row r="3333" spans="3:3" x14ac:dyDescent="0.2">
      <c r="C3333" s="12"/>
    </row>
    <row r="3334" spans="3:3" x14ac:dyDescent="0.2">
      <c r="C3334" s="12"/>
    </row>
    <row r="3335" spans="3:3" x14ac:dyDescent="0.2">
      <c r="C3335" s="12"/>
    </row>
    <row r="3336" spans="3:3" x14ac:dyDescent="0.2">
      <c r="C3336" s="12"/>
    </row>
    <row r="3337" spans="3:3" x14ac:dyDescent="0.2">
      <c r="C3337" s="12"/>
    </row>
    <row r="3338" spans="3:3" x14ac:dyDescent="0.2">
      <c r="C3338" s="12"/>
    </row>
    <row r="3339" spans="3:3" x14ac:dyDescent="0.2">
      <c r="C3339" s="12"/>
    </row>
    <row r="3340" spans="3:3" x14ac:dyDescent="0.2">
      <c r="C3340" s="12"/>
    </row>
    <row r="3341" spans="3:3" x14ac:dyDescent="0.2">
      <c r="C3341" s="12"/>
    </row>
    <row r="3342" spans="3:3" x14ac:dyDescent="0.2">
      <c r="C3342" s="12"/>
    </row>
    <row r="3343" spans="3:3" x14ac:dyDescent="0.2">
      <c r="C3343" s="12"/>
    </row>
    <row r="3344" spans="3:3" x14ac:dyDescent="0.2">
      <c r="C3344" s="12"/>
    </row>
    <row r="3345" spans="3:3" x14ac:dyDescent="0.2">
      <c r="C3345" s="12"/>
    </row>
    <row r="3346" spans="3:3" x14ac:dyDescent="0.2">
      <c r="C3346" s="12"/>
    </row>
    <row r="3347" spans="3:3" x14ac:dyDescent="0.2">
      <c r="C3347" s="12"/>
    </row>
    <row r="3348" spans="3:3" x14ac:dyDescent="0.2">
      <c r="C3348" s="12"/>
    </row>
    <row r="3349" spans="3:3" x14ac:dyDescent="0.2">
      <c r="C3349" s="12"/>
    </row>
    <row r="3350" spans="3:3" x14ac:dyDescent="0.2">
      <c r="C3350" s="12"/>
    </row>
    <row r="3351" spans="3:3" x14ac:dyDescent="0.2">
      <c r="C3351" s="12"/>
    </row>
    <row r="3352" spans="3:3" x14ac:dyDescent="0.2">
      <c r="C3352" s="12"/>
    </row>
    <row r="3353" spans="3:3" x14ac:dyDescent="0.2">
      <c r="C3353" s="12"/>
    </row>
    <row r="3354" spans="3:3" x14ac:dyDescent="0.2">
      <c r="C3354" s="12"/>
    </row>
    <row r="3355" spans="3:3" x14ac:dyDescent="0.2">
      <c r="C3355" s="12"/>
    </row>
    <row r="3356" spans="3:3" x14ac:dyDescent="0.2">
      <c r="C3356" s="12"/>
    </row>
    <row r="3357" spans="3:3" x14ac:dyDescent="0.2">
      <c r="C3357" s="12"/>
    </row>
    <row r="3358" spans="3:3" x14ac:dyDescent="0.2">
      <c r="C3358" s="12"/>
    </row>
    <row r="3359" spans="3:3" x14ac:dyDescent="0.2">
      <c r="C3359" s="12"/>
    </row>
    <row r="3360" spans="3:3" x14ac:dyDescent="0.2">
      <c r="C3360" s="12"/>
    </row>
    <row r="3361" spans="3:3" x14ac:dyDescent="0.2">
      <c r="C3361" s="12"/>
    </row>
    <row r="3362" spans="3:3" x14ac:dyDescent="0.2">
      <c r="C3362" s="12"/>
    </row>
    <row r="3363" spans="3:3" x14ac:dyDescent="0.2">
      <c r="C3363" s="12"/>
    </row>
    <row r="3364" spans="3:3" x14ac:dyDescent="0.2">
      <c r="C3364" s="12"/>
    </row>
    <row r="3365" spans="3:3" x14ac:dyDescent="0.2">
      <c r="C3365" s="12"/>
    </row>
    <row r="3366" spans="3:3" x14ac:dyDescent="0.2">
      <c r="C3366" s="12"/>
    </row>
    <row r="3367" spans="3:3" x14ac:dyDescent="0.2">
      <c r="C3367" s="12"/>
    </row>
    <row r="3368" spans="3:3" x14ac:dyDescent="0.2">
      <c r="C3368" s="12"/>
    </row>
    <row r="3369" spans="3:3" x14ac:dyDescent="0.2">
      <c r="C3369" s="12"/>
    </row>
    <row r="3370" spans="3:3" x14ac:dyDescent="0.2">
      <c r="C3370" s="12"/>
    </row>
    <row r="3371" spans="3:3" x14ac:dyDescent="0.2">
      <c r="C3371" s="12"/>
    </row>
    <row r="3372" spans="3:3" x14ac:dyDescent="0.2">
      <c r="C3372" s="12"/>
    </row>
    <row r="3373" spans="3:3" x14ac:dyDescent="0.2">
      <c r="C3373" s="12"/>
    </row>
    <row r="3374" spans="3:3" x14ac:dyDescent="0.2">
      <c r="C3374" s="12"/>
    </row>
    <row r="3375" spans="3:3" x14ac:dyDescent="0.2">
      <c r="C3375" s="12"/>
    </row>
    <row r="3376" spans="3:3" x14ac:dyDescent="0.2">
      <c r="C3376" s="12"/>
    </row>
    <row r="3377" spans="3:3" x14ac:dyDescent="0.2">
      <c r="C3377" s="12"/>
    </row>
    <row r="3378" spans="3:3" x14ac:dyDescent="0.2">
      <c r="C3378" s="12"/>
    </row>
    <row r="3379" spans="3:3" x14ac:dyDescent="0.2">
      <c r="C3379" s="12"/>
    </row>
    <row r="3380" spans="3:3" x14ac:dyDescent="0.2">
      <c r="C3380" s="12"/>
    </row>
    <row r="3381" spans="3:3" x14ac:dyDescent="0.2">
      <c r="C3381" s="12"/>
    </row>
    <row r="3382" spans="3:3" x14ac:dyDescent="0.2">
      <c r="C3382" s="12"/>
    </row>
    <row r="3383" spans="3:3" x14ac:dyDescent="0.2">
      <c r="C3383" s="12"/>
    </row>
    <row r="3384" spans="3:3" x14ac:dyDescent="0.2">
      <c r="C3384" s="12"/>
    </row>
    <row r="3385" spans="3:3" x14ac:dyDescent="0.2">
      <c r="C3385" s="12"/>
    </row>
    <row r="3386" spans="3:3" x14ac:dyDescent="0.2">
      <c r="C3386" s="12"/>
    </row>
    <row r="3387" spans="3:3" x14ac:dyDescent="0.2">
      <c r="C3387" s="12"/>
    </row>
    <row r="3388" spans="3:3" x14ac:dyDescent="0.2">
      <c r="C3388" s="12"/>
    </row>
    <row r="3389" spans="3:3" x14ac:dyDescent="0.2">
      <c r="C3389" s="12"/>
    </row>
    <row r="3390" spans="3:3" x14ac:dyDescent="0.2">
      <c r="C3390" s="12"/>
    </row>
    <row r="3391" spans="3:3" x14ac:dyDescent="0.2">
      <c r="C3391" s="12"/>
    </row>
    <row r="3392" spans="3:3" x14ac:dyDescent="0.2">
      <c r="C3392" s="12"/>
    </row>
    <row r="3393" spans="3:3" x14ac:dyDescent="0.2">
      <c r="C3393" s="12"/>
    </row>
    <row r="3394" spans="3:3" x14ac:dyDescent="0.2">
      <c r="C3394" s="12"/>
    </row>
    <row r="3395" spans="3:3" x14ac:dyDescent="0.2">
      <c r="C3395" s="12"/>
    </row>
    <row r="3396" spans="3:3" x14ac:dyDescent="0.2">
      <c r="C3396" s="12"/>
    </row>
    <row r="3397" spans="3:3" x14ac:dyDescent="0.2">
      <c r="C3397" s="12"/>
    </row>
    <row r="3398" spans="3:3" x14ac:dyDescent="0.2">
      <c r="C3398" s="12"/>
    </row>
    <row r="3399" spans="3:3" x14ac:dyDescent="0.2">
      <c r="C3399" s="12"/>
    </row>
    <row r="3400" spans="3:3" x14ac:dyDescent="0.2">
      <c r="C3400" s="12"/>
    </row>
    <row r="3401" spans="3:3" x14ac:dyDescent="0.2">
      <c r="C3401" s="12"/>
    </row>
    <row r="3402" spans="3:3" x14ac:dyDescent="0.2">
      <c r="C3402" s="12"/>
    </row>
    <row r="3403" spans="3:3" x14ac:dyDescent="0.2">
      <c r="C3403" s="12"/>
    </row>
    <row r="3404" spans="3:3" x14ac:dyDescent="0.2">
      <c r="C3404" s="12"/>
    </row>
    <row r="3405" spans="3:3" x14ac:dyDescent="0.2">
      <c r="C3405" s="12"/>
    </row>
    <row r="3406" spans="3:3" x14ac:dyDescent="0.2">
      <c r="C3406" s="12"/>
    </row>
    <row r="3407" spans="3:3" x14ac:dyDescent="0.2">
      <c r="C3407" s="12"/>
    </row>
    <row r="3408" spans="3:3" x14ac:dyDescent="0.2">
      <c r="C3408" s="12"/>
    </row>
    <row r="3409" spans="3:3" x14ac:dyDescent="0.2">
      <c r="C3409" s="12"/>
    </row>
    <row r="3410" spans="3:3" x14ac:dyDescent="0.2">
      <c r="C3410" s="12"/>
    </row>
    <row r="3411" spans="3:3" x14ac:dyDescent="0.2">
      <c r="C3411" s="12"/>
    </row>
    <row r="3412" spans="3:3" x14ac:dyDescent="0.2">
      <c r="C3412" s="12"/>
    </row>
    <row r="3413" spans="3:3" x14ac:dyDescent="0.2">
      <c r="C3413" s="12"/>
    </row>
    <row r="3414" spans="3:3" x14ac:dyDescent="0.2">
      <c r="C3414" s="12"/>
    </row>
    <row r="3415" spans="3:3" x14ac:dyDescent="0.2">
      <c r="C3415" s="12"/>
    </row>
    <row r="3416" spans="3:3" x14ac:dyDescent="0.2">
      <c r="C3416" s="12"/>
    </row>
    <row r="3417" spans="3:3" x14ac:dyDescent="0.2">
      <c r="C3417" s="12"/>
    </row>
    <row r="3418" spans="3:3" x14ac:dyDescent="0.2">
      <c r="C3418" s="12"/>
    </row>
    <row r="3419" spans="3:3" x14ac:dyDescent="0.2">
      <c r="C3419" s="12"/>
    </row>
    <row r="3420" spans="3:3" x14ac:dyDescent="0.2">
      <c r="C3420" s="12"/>
    </row>
    <row r="3421" spans="3:3" x14ac:dyDescent="0.2">
      <c r="C3421" s="12"/>
    </row>
    <row r="3422" spans="3:3" x14ac:dyDescent="0.2">
      <c r="C3422" s="12"/>
    </row>
    <row r="3423" spans="3:3" x14ac:dyDescent="0.2">
      <c r="C3423" s="12"/>
    </row>
    <row r="3424" spans="3:3" x14ac:dyDescent="0.2">
      <c r="C3424" s="12"/>
    </row>
    <row r="3425" spans="3:3" x14ac:dyDescent="0.2">
      <c r="C3425" s="12"/>
    </row>
    <row r="3426" spans="3:3" x14ac:dyDescent="0.2">
      <c r="C3426" s="12"/>
    </row>
    <row r="3427" spans="3:3" x14ac:dyDescent="0.2">
      <c r="C3427" s="12"/>
    </row>
    <row r="3428" spans="3:3" x14ac:dyDescent="0.2">
      <c r="C3428" s="12"/>
    </row>
    <row r="3429" spans="3:3" x14ac:dyDescent="0.2">
      <c r="C3429" s="12"/>
    </row>
    <row r="3430" spans="3:3" x14ac:dyDescent="0.2">
      <c r="C3430" s="12"/>
    </row>
    <row r="3431" spans="3:3" x14ac:dyDescent="0.2">
      <c r="C3431" s="12"/>
    </row>
    <row r="3432" spans="3:3" x14ac:dyDescent="0.2">
      <c r="C3432" s="12"/>
    </row>
    <row r="3433" spans="3:3" x14ac:dyDescent="0.2">
      <c r="C3433" s="12"/>
    </row>
    <row r="3434" spans="3:3" x14ac:dyDescent="0.2">
      <c r="C3434" s="12"/>
    </row>
    <row r="3435" spans="3:3" x14ac:dyDescent="0.2">
      <c r="C3435" s="12"/>
    </row>
    <row r="3436" spans="3:3" x14ac:dyDescent="0.2">
      <c r="C3436" s="12"/>
    </row>
    <row r="3437" spans="3:3" x14ac:dyDescent="0.2">
      <c r="C3437" s="12"/>
    </row>
    <row r="3438" spans="3:3" x14ac:dyDescent="0.2">
      <c r="C3438" s="12"/>
    </row>
    <row r="3439" spans="3:3" x14ac:dyDescent="0.2">
      <c r="C3439" s="12"/>
    </row>
    <row r="3440" spans="3:3" x14ac:dyDescent="0.2">
      <c r="C3440" s="12"/>
    </row>
    <row r="3441" spans="3:3" x14ac:dyDescent="0.2">
      <c r="C3441" s="12"/>
    </row>
    <row r="3442" spans="3:3" x14ac:dyDescent="0.2">
      <c r="C3442" s="12"/>
    </row>
    <row r="3443" spans="3:3" x14ac:dyDescent="0.2">
      <c r="C3443" s="12"/>
    </row>
    <row r="3444" spans="3:3" x14ac:dyDescent="0.2">
      <c r="C3444" s="12"/>
    </row>
    <row r="3445" spans="3:3" x14ac:dyDescent="0.2">
      <c r="C3445" s="12"/>
    </row>
    <row r="3446" spans="3:3" x14ac:dyDescent="0.2">
      <c r="C3446" s="12"/>
    </row>
    <row r="3447" spans="3:3" x14ac:dyDescent="0.2">
      <c r="C3447" s="12"/>
    </row>
    <row r="3448" spans="3:3" x14ac:dyDescent="0.2">
      <c r="C3448" s="12"/>
    </row>
    <row r="3449" spans="3:3" x14ac:dyDescent="0.2">
      <c r="C3449" s="12"/>
    </row>
    <row r="3450" spans="3:3" x14ac:dyDescent="0.2">
      <c r="C3450" s="12"/>
    </row>
    <row r="3451" spans="3:3" x14ac:dyDescent="0.2">
      <c r="C3451" s="12"/>
    </row>
    <row r="3452" spans="3:3" x14ac:dyDescent="0.2">
      <c r="C3452" s="12"/>
    </row>
    <row r="3453" spans="3:3" x14ac:dyDescent="0.2">
      <c r="C3453" s="12"/>
    </row>
    <row r="3454" spans="3:3" x14ac:dyDescent="0.2">
      <c r="C3454" s="12"/>
    </row>
    <row r="3455" spans="3:3" x14ac:dyDescent="0.2">
      <c r="C3455" s="12"/>
    </row>
    <row r="3456" spans="3:3" x14ac:dyDescent="0.2">
      <c r="C3456" s="12"/>
    </row>
    <row r="3457" spans="3:3" x14ac:dyDescent="0.2">
      <c r="C3457" s="12"/>
    </row>
    <row r="3458" spans="3:3" x14ac:dyDescent="0.2">
      <c r="C3458" s="12"/>
    </row>
    <row r="3459" spans="3:3" x14ac:dyDescent="0.2">
      <c r="C3459" s="12"/>
    </row>
    <row r="3460" spans="3:3" x14ac:dyDescent="0.2">
      <c r="C3460" s="12"/>
    </row>
    <row r="3461" spans="3:3" x14ac:dyDescent="0.2">
      <c r="C3461" s="12"/>
    </row>
    <row r="3462" spans="3:3" x14ac:dyDescent="0.2">
      <c r="C3462" s="12"/>
    </row>
    <row r="3463" spans="3:3" x14ac:dyDescent="0.2">
      <c r="C3463" s="12"/>
    </row>
    <row r="3464" spans="3:3" x14ac:dyDescent="0.2">
      <c r="C3464" s="12"/>
    </row>
    <row r="3465" spans="3:3" x14ac:dyDescent="0.2">
      <c r="C3465" s="12"/>
    </row>
    <row r="3466" spans="3:3" x14ac:dyDescent="0.2">
      <c r="C3466" s="12"/>
    </row>
    <row r="3467" spans="3:3" x14ac:dyDescent="0.2">
      <c r="C3467" s="12"/>
    </row>
    <row r="3468" spans="3:3" x14ac:dyDescent="0.2">
      <c r="C3468" s="12"/>
    </row>
    <row r="3469" spans="3:3" x14ac:dyDescent="0.2">
      <c r="C3469" s="12"/>
    </row>
    <row r="3470" spans="3:3" x14ac:dyDescent="0.2">
      <c r="C3470" s="12"/>
    </row>
    <row r="3471" spans="3:3" x14ac:dyDescent="0.2">
      <c r="C3471" s="12"/>
    </row>
    <row r="3472" spans="3:3" x14ac:dyDescent="0.2">
      <c r="C3472" s="12"/>
    </row>
    <row r="3473" spans="3:3" x14ac:dyDescent="0.2">
      <c r="C3473" s="12"/>
    </row>
    <row r="3474" spans="3:3" x14ac:dyDescent="0.2">
      <c r="C3474" s="12"/>
    </row>
    <row r="3475" spans="3:3" x14ac:dyDescent="0.2">
      <c r="C3475" s="12"/>
    </row>
    <row r="3476" spans="3:3" x14ac:dyDescent="0.2">
      <c r="C3476" s="12"/>
    </row>
    <row r="3477" spans="3:3" x14ac:dyDescent="0.2">
      <c r="C3477" s="12"/>
    </row>
    <row r="3478" spans="3:3" x14ac:dyDescent="0.2">
      <c r="C3478" s="12"/>
    </row>
    <row r="3479" spans="3:3" x14ac:dyDescent="0.2">
      <c r="C3479" s="12"/>
    </row>
    <row r="3480" spans="3:3" x14ac:dyDescent="0.2">
      <c r="C3480" s="12"/>
    </row>
    <row r="3481" spans="3:3" x14ac:dyDescent="0.2">
      <c r="C3481" s="12"/>
    </row>
    <row r="3482" spans="3:3" x14ac:dyDescent="0.2">
      <c r="C3482" s="12"/>
    </row>
    <row r="3483" spans="3:3" x14ac:dyDescent="0.2">
      <c r="C3483" s="12"/>
    </row>
    <row r="3484" spans="3:3" x14ac:dyDescent="0.2">
      <c r="C3484" s="12"/>
    </row>
    <row r="3485" spans="3:3" x14ac:dyDescent="0.2">
      <c r="C3485" s="12"/>
    </row>
    <row r="3486" spans="3:3" x14ac:dyDescent="0.2">
      <c r="C3486" s="12"/>
    </row>
    <row r="3487" spans="3:3" x14ac:dyDescent="0.2">
      <c r="C3487" s="12"/>
    </row>
    <row r="3488" spans="3:3" x14ac:dyDescent="0.2">
      <c r="C3488" s="12"/>
    </row>
    <row r="3489" spans="3:3" x14ac:dyDescent="0.2">
      <c r="C3489" s="12"/>
    </row>
    <row r="3490" spans="3:3" x14ac:dyDescent="0.2">
      <c r="C3490" s="12"/>
    </row>
    <row r="3491" spans="3:3" x14ac:dyDescent="0.2">
      <c r="C3491" s="12"/>
    </row>
    <row r="3492" spans="3:3" x14ac:dyDescent="0.2">
      <c r="C3492" s="12"/>
    </row>
    <row r="3493" spans="3:3" x14ac:dyDescent="0.2">
      <c r="C3493" s="12"/>
    </row>
    <row r="3494" spans="3:3" x14ac:dyDescent="0.2">
      <c r="C3494" s="12"/>
    </row>
    <row r="3495" spans="3:3" x14ac:dyDescent="0.2">
      <c r="C3495" s="12"/>
    </row>
    <row r="3496" spans="3:3" x14ac:dyDescent="0.2">
      <c r="C3496" s="12"/>
    </row>
    <row r="3497" spans="3:3" x14ac:dyDescent="0.2">
      <c r="C3497" s="12"/>
    </row>
    <row r="3498" spans="3:3" x14ac:dyDescent="0.2">
      <c r="C3498" s="12"/>
    </row>
    <row r="3499" spans="3:3" x14ac:dyDescent="0.2">
      <c r="C3499" s="12"/>
    </row>
    <row r="3500" spans="3:3" x14ac:dyDescent="0.2">
      <c r="C3500" s="12"/>
    </row>
    <row r="3501" spans="3:3" x14ac:dyDescent="0.2">
      <c r="C3501" s="12"/>
    </row>
    <row r="3502" spans="3:3" x14ac:dyDescent="0.2">
      <c r="C3502" s="12"/>
    </row>
    <row r="3503" spans="3:3" x14ac:dyDescent="0.2">
      <c r="C3503" s="12"/>
    </row>
    <row r="3504" spans="3:3" x14ac:dyDescent="0.2">
      <c r="C3504" s="12"/>
    </row>
    <row r="3505" spans="3:3" x14ac:dyDescent="0.2">
      <c r="C3505" s="12"/>
    </row>
    <row r="3506" spans="3:3" x14ac:dyDescent="0.2">
      <c r="C3506" s="12"/>
    </row>
    <row r="3507" spans="3:3" x14ac:dyDescent="0.2">
      <c r="C3507" s="12"/>
    </row>
    <row r="3508" spans="3:3" x14ac:dyDescent="0.2">
      <c r="C3508" s="12"/>
    </row>
    <row r="3509" spans="3:3" x14ac:dyDescent="0.2">
      <c r="C3509" s="12"/>
    </row>
    <row r="3510" spans="3:3" x14ac:dyDescent="0.2">
      <c r="C3510" s="12"/>
    </row>
    <row r="3511" spans="3:3" x14ac:dyDescent="0.2">
      <c r="C3511" s="12"/>
    </row>
    <row r="3512" spans="3:3" x14ac:dyDescent="0.2">
      <c r="C3512" s="12"/>
    </row>
    <row r="3513" spans="3:3" x14ac:dyDescent="0.2">
      <c r="C3513" s="12"/>
    </row>
    <row r="3514" spans="3:3" x14ac:dyDescent="0.2">
      <c r="C3514" s="12"/>
    </row>
    <row r="3515" spans="3:3" x14ac:dyDescent="0.2">
      <c r="C3515" s="12"/>
    </row>
    <row r="3516" spans="3:3" x14ac:dyDescent="0.2">
      <c r="C3516" s="12"/>
    </row>
    <row r="3517" spans="3:3" x14ac:dyDescent="0.2">
      <c r="C3517" s="12"/>
    </row>
    <row r="3518" spans="3:3" x14ac:dyDescent="0.2">
      <c r="C3518" s="12"/>
    </row>
    <row r="3519" spans="3:3" x14ac:dyDescent="0.2">
      <c r="C3519" s="12"/>
    </row>
    <row r="3520" spans="3:3" x14ac:dyDescent="0.2">
      <c r="C3520" s="12"/>
    </row>
    <row r="3521" spans="3:3" x14ac:dyDescent="0.2">
      <c r="C3521" s="12"/>
    </row>
    <row r="3522" spans="3:3" x14ac:dyDescent="0.2">
      <c r="C3522" s="12"/>
    </row>
    <row r="3523" spans="3:3" x14ac:dyDescent="0.2">
      <c r="C3523" s="12"/>
    </row>
    <row r="3524" spans="3:3" x14ac:dyDescent="0.2">
      <c r="C3524" s="12"/>
    </row>
    <row r="3525" spans="3:3" x14ac:dyDescent="0.2">
      <c r="C3525" s="12"/>
    </row>
    <row r="3526" spans="3:3" x14ac:dyDescent="0.2">
      <c r="C3526" s="12"/>
    </row>
    <row r="3527" spans="3:3" x14ac:dyDescent="0.2">
      <c r="C3527" s="12"/>
    </row>
    <row r="3528" spans="3:3" x14ac:dyDescent="0.2">
      <c r="C3528" s="12"/>
    </row>
    <row r="3529" spans="3:3" x14ac:dyDescent="0.2">
      <c r="C3529" s="12"/>
    </row>
    <row r="3530" spans="3:3" x14ac:dyDescent="0.2">
      <c r="C3530" s="12"/>
    </row>
    <row r="3531" spans="3:3" x14ac:dyDescent="0.2">
      <c r="C3531" s="12"/>
    </row>
    <row r="3532" spans="3:3" x14ac:dyDescent="0.2">
      <c r="C3532" s="12"/>
    </row>
    <row r="3533" spans="3:3" x14ac:dyDescent="0.2">
      <c r="C3533" s="12"/>
    </row>
    <row r="3534" spans="3:3" x14ac:dyDescent="0.2">
      <c r="C3534" s="12"/>
    </row>
    <row r="3535" spans="3:3" x14ac:dyDescent="0.2">
      <c r="C3535" s="12"/>
    </row>
    <row r="3536" spans="3:3" x14ac:dyDescent="0.2">
      <c r="C3536" s="12"/>
    </row>
    <row r="3537" spans="3:3" x14ac:dyDescent="0.2">
      <c r="C3537" s="12"/>
    </row>
    <row r="3538" spans="3:3" x14ac:dyDescent="0.2">
      <c r="C3538" s="12"/>
    </row>
    <row r="3539" spans="3:3" x14ac:dyDescent="0.2">
      <c r="C3539" s="12"/>
    </row>
    <row r="3540" spans="3:3" x14ac:dyDescent="0.2">
      <c r="C3540" s="12"/>
    </row>
    <row r="3541" spans="3:3" x14ac:dyDescent="0.2">
      <c r="C3541" s="12"/>
    </row>
    <row r="3542" spans="3:3" x14ac:dyDescent="0.2">
      <c r="C3542" s="12"/>
    </row>
    <row r="3543" spans="3:3" x14ac:dyDescent="0.2">
      <c r="C3543" s="12"/>
    </row>
    <row r="3544" spans="3:3" x14ac:dyDescent="0.2">
      <c r="C3544" s="12"/>
    </row>
    <row r="3545" spans="3:3" x14ac:dyDescent="0.2">
      <c r="C3545" s="12"/>
    </row>
    <row r="3546" spans="3:3" x14ac:dyDescent="0.2">
      <c r="C3546" s="12"/>
    </row>
    <row r="3547" spans="3:3" x14ac:dyDescent="0.2">
      <c r="C3547" s="12"/>
    </row>
    <row r="3548" spans="3:3" x14ac:dyDescent="0.2">
      <c r="C3548" s="12"/>
    </row>
    <row r="3549" spans="3:3" x14ac:dyDescent="0.2">
      <c r="C3549" s="12"/>
    </row>
    <row r="3550" spans="3:3" x14ac:dyDescent="0.2">
      <c r="C3550" s="12"/>
    </row>
    <row r="3551" spans="3:3" x14ac:dyDescent="0.2">
      <c r="C3551" s="12"/>
    </row>
    <row r="3552" spans="3:3" x14ac:dyDescent="0.2">
      <c r="C3552" s="12"/>
    </row>
    <row r="3553" spans="3:3" x14ac:dyDescent="0.2">
      <c r="C3553" s="12"/>
    </row>
    <row r="3554" spans="3:3" x14ac:dyDescent="0.2">
      <c r="C3554" s="12"/>
    </row>
    <row r="3555" spans="3:3" x14ac:dyDescent="0.2">
      <c r="C3555" s="12"/>
    </row>
    <row r="3556" spans="3:3" x14ac:dyDescent="0.2">
      <c r="C3556" s="12"/>
    </row>
    <row r="3557" spans="3:3" x14ac:dyDescent="0.2">
      <c r="C3557" s="12"/>
    </row>
    <row r="3558" spans="3:3" x14ac:dyDescent="0.2">
      <c r="C3558" s="12"/>
    </row>
    <row r="3559" spans="3:3" x14ac:dyDescent="0.2">
      <c r="C3559" s="12"/>
    </row>
    <row r="3560" spans="3:3" x14ac:dyDescent="0.2">
      <c r="C3560" s="12"/>
    </row>
    <row r="3561" spans="3:3" x14ac:dyDescent="0.2">
      <c r="C3561" s="12"/>
    </row>
    <row r="3562" spans="3:3" x14ac:dyDescent="0.2">
      <c r="C3562" s="12"/>
    </row>
    <row r="3563" spans="3:3" x14ac:dyDescent="0.2">
      <c r="C3563" s="12"/>
    </row>
    <row r="3564" spans="3:3" x14ac:dyDescent="0.2">
      <c r="C3564" s="12"/>
    </row>
    <row r="3565" spans="3:3" x14ac:dyDescent="0.2">
      <c r="C3565" s="12"/>
    </row>
    <row r="3566" spans="3:3" x14ac:dyDescent="0.2">
      <c r="C3566" s="12"/>
    </row>
    <row r="3567" spans="3:3" x14ac:dyDescent="0.2">
      <c r="C3567" s="12"/>
    </row>
    <row r="3568" spans="3:3" x14ac:dyDescent="0.2">
      <c r="C3568" s="12"/>
    </row>
    <row r="3569" spans="3:3" x14ac:dyDescent="0.2">
      <c r="C3569" s="12"/>
    </row>
    <row r="3570" spans="3:3" x14ac:dyDescent="0.2">
      <c r="C3570" s="12"/>
    </row>
    <row r="3571" spans="3:3" x14ac:dyDescent="0.2">
      <c r="C3571" s="12"/>
    </row>
    <row r="3572" spans="3:3" x14ac:dyDescent="0.2">
      <c r="C3572" s="12"/>
    </row>
    <row r="3573" spans="3:3" x14ac:dyDescent="0.2">
      <c r="C3573" s="12"/>
    </row>
    <row r="3574" spans="3:3" x14ac:dyDescent="0.2">
      <c r="C3574" s="12"/>
    </row>
    <row r="3575" spans="3:3" x14ac:dyDescent="0.2">
      <c r="C3575" s="12"/>
    </row>
    <row r="3576" spans="3:3" x14ac:dyDescent="0.2">
      <c r="C3576" s="12"/>
    </row>
    <row r="3577" spans="3:3" x14ac:dyDescent="0.2">
      <c r="C3577" s="12"/>
    </row>
    <row r="3578" spans="3:3" x14ac:dyDescent="0.2">
      <c r="C3578" s="12"/>
    </row>
    <row r="3579" spans="3:3" x14ac:dyDescent="0.2">
      <c r="C3579" s="12"/>
    </row>
    <row r="3580" spans="3:3" x14ac:dyDescent="0.2">
      <c r="C3580" s="12"/>
    </row>
    <row r="3581" spans="3:3" x14ac:dyDescent="0.2">
      <c r="C3581" s="12"/>
    </row>
    <row r="3582" spans="3:3" x14ac:dyDescent="0.2">
      <c r="C3582" s="12"/>
    </row>
    <row r="3583" spans="3:3" x14ac:dyDescent="0.2">
      <c r="C3583" s="12"/>
    </row>
    <row r="3584" spans="3:3" x14ac:dyDescent="0.2">
      <c r="C3584" s="12"/>
    </row>
    <row r="3585" spans="3:3" x14ac:dyDescent="0.2">
      <c r="C3585" s="12"/>
    </row>
    <row r="3586" spans="3:3" x14ac:dyDescent="0.2">
      <c r="C3586" s="12"/>
    </row>
    <row r="3587" spans="3:3" x14ac:dyDescent="0.2">
      <c r="C3587" s="12"/>
    </row>
    <row r="3588" spans="3:3" x14ac:dyDescent="0.2">
      <c r="C3588" s="12"/>
    </row>
    <row r="3589" spans="3:3" x14ac:dyDescent="0.2">
      <c r="C3589" s="12"/>
    </row>
    <row r="3590" spans="3:3" x14ac:dyDescent="0.2">
      <c r="C3590" s="12"/>
    </row>
    <row r="3591" spans="3:3" x14ac:dyDescent="0.2">
      <c r="C3591" s="12"/>
    </row>
    <row r="3592" spans="3:3" x14ac:dyDescent="0.2">
      <c r="C3592" s="12"/>
    </row>
    <row r="3593" spans="3:3" x14ac:dyDescent="0.2">
      <c r="C3593" s="12"/>
    </row>
    <row r="3594" spans="3:3" x14ac:dyDescent="0.2">
      <c r="C3594" s="12"/>
    </row>
    <row r="3595" spans="3:3" x14ac:dyDescent="0.2">
      <c r="C3595" s="12"/>
    </row>
    <row r="3596" spans="3:3" x14ac:dyDescent="0.2">
      <c r="C3596" s="12"/>
    </row>
    <row r="3597" spans="3:3" x14ac:dyDescent="0.2">
      <c r="C3597" s="12"/>
    </row>
    <row r="3598" spans="3:3" x14ac:dyDescent="0.2">
      <c r="C3598" s="12"/>
    </row>
    <row r="3599" spans="3:3" x14ac:dyDescent="0.2">
      <c r="C3599" s="12"/>
    </row>
    <row r="3600" spans="3:3" x14ac:dyDescent="0.2">
      <c r="C3600" s="12"/>
    </row>
    <row r="3601" spans="3:3" x14ac:dyDescent="0.2">
      <c r="C3601" s="12"/>
    </row>
    <row r="3602" spans="3:3" x14ac:dyDescent="0.2">
      <c r="C3602" s="12"/>
    </row>
    <row r="3603" spans="3:3" x14ac:dyDescent="0.2">
      <c r="C3603" s="12"/>
    </row>
    <row r="3604" spans="3:3" x14ac:dyDescent="0.2">
      <c r="C3604" s="12"/>
    </row>
    <row r="3605" spans="3:3" x14ac:dyDescent="0.2">
      <c r="C3605" s="12"/>
    </row>
    <row r="3606" spans="3:3" x14ac:dyDescent="0.2">
      <c r="C3606" s="12"/>
    </row>
  </sheetData>
  <sheetProtection sheet="1" objects="1" scenarios="1"/>
  <mergeCells count="6">
    <mergeCell ref="A8:D8"/>
    <mergeCell ref="A1:E1"/>
    <mergeCell ref="B2:E2"/>
    <mergeCell ref="B3:E3"/>
    <mergeCell ref="B4:E4"/>
    <mergeCell ref="B5:E5"/>
  </mergeCells>
  <pageMargins left="0.75" right="0.75" top="1" bottom="1" header="0.49212598499999999" footer="0.49212598499999999"/>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8">
    <tabColor indexed="50"/>
  </sheetPr>
  <dimension ref="A1:G3606"/>
  <sheetViews>
    <sheetView topLeftCell="A115" workbookViewId="0">
      <selection activeCell="D125" sqref="D125"/>
    </sheetView>
  </sheetViews>
  <sheetFormatPr defaultColWidth="26.7109375" defaultRowHeight="12" x14ac:dyDescent="0.2"/>
  <cols>
    <col min="1" max="1" width="25.140625" style="85" customWidth="1"/>
    <col min="2" max="2" width="8.7109375" style="80" customWidth="1"/>
    <col min="3" max="3" width="10" style="85" customWidth="1"/>
    <col min="4" max="4" width="12.7109375" style="85" customWidth="1"/>
    <col min="5" max="5" width="37.42578125" style="85" customWidth="1"/>
    <col min="6" max="6" width="1.5703125" style="85" customWidth="1"/>
    <col min="7" max="16384" width="26.7109375" style="85"/>
  </cols>
  <sheetData>
    <row r="1" spans="1:7" ht="15.75" x14ac:dyDescent="0.25">
      <c r="A1" s="705" t="s">
        <v>136</v>
      </c>
      <c r="B1" s="706"/>
      <c r="C1" s="706"/>
      <c r="D1" s="706"/>
      <c r="E1" s="707"/>
    </row>
    <row r="2" spans="1:7" ht="12.75" x14ac:dyDescent="0.2">
      <c r="A2" s="218" t="s">
        <v>15</v>
      </c>
      <c r="B2" s="708"/>
      <c r="C2" s="709"/>
      <c r="D2" s="709"/>
      <c r="E2" s="710"/>
    </row>
    <row r="3" spans="1:7" ht="12.75" x14ac:dyDescent="0.2">
      <c r="A3" s="219" t="s">
        <v>16</v>
      </c>
      <c r="B3" s="711"/>
      <c r="C3" s="712"/>
      <c r="D3" s="712"/>
      <c r="E3" s="713"/>
    </row>
    <row r="4" spans="1:7" x14ac:dyDescent="0.2">
      <c r="A4" s="219" t="s">
        <v>17</v>
      </c>
      <c r="B4" s="714" t="e">
        <f>#REF!</f>
        <v>#REF!</v>
      </c>
      <c r="C4" s="715"/>
      <c r="D4" s="715"/>
      <c r="E4" s="716"/>
    </row>
    <row r="5" spans="1:7" ht="12.75" x14ac:dyDescent="0.2">
      <c r="A5" s="220" t="s">
        <v>109</v>
      </c>
      <c r="B5" s="700"/>
      <c r="C5" s="701"/>
      <c r="D5" s="701"/>
      <c r="E5" s="702"/>
    </row>
    <row r="6" spans="1:7" x14ac:dyDescent="0.2">
      <c r="A6" s="49"/>
      <c r="B6" s="221"/>
      <c r="C6" s="222"/>
      <c r="D6" s="223"/>
      <c r="E6" s="223"/>
    </row>
    <row r="7" spans="1:7" x14ac:dyDescent="0.2">
      <c r="A7" s="224" t="s">
        <v>110</v>
      </c>
      <c r="B7" s="225"/>
      <c r="C7" s="225"/>
      <c r="D7" s="226"/>
      <c r="E7" s="227"/>
    </row>
    <row r="8" spans="1:7" ht="12.75" x14ac:dyDescent="0.2">
      <c r="A8" s="703" t="s">
        <v>131</v>
      </c>
      <c r="B8" s="704"/>
      <c r="C8" s="704"/>
      <c r="D8" s="704"/>
      <c r="E8" s="228"/>
    </row>
    <row r="9" spans="1:7" x14ac:dyDescent="0.2">
      <c r="A9" s="47"/>
      <c r="B9" s="46"/>
      <c r="C9" s="46"/>
      <c r="D9" s="46"/>
      <c r="E9" s="46"/>
      <c r="F9" s="46"/>
      <c r="G9" s="48"/>
    </row>
    <row r="10" spans="1:7" x14ac:dyDescent="0.2">
      <c r="A10" s="43" t="s">
        <v>45</v>
      </c>
      <c r="B10" s="44">
        <v>200</v>
      </c>
      <c r="C10" s="45" t="s">
        <v>44</v>
      </c>
      <c r="D10" s="46"/>
      <c r="E10" s="46"/>
      <c r="F10" s="46"/>
      <c r="G10" s="48"/>
    </row>
    <row r="11" spans="1:7" x14ac:dyDescent="0.2">
      <c r="A11" s="47"/>
      <c r="B11" s="46"/>
      <c r="C11" s="46"/>
      <c r="D11" s="46"/>
      <c r="E11" s="46"/>
      <c r="F11" s="48"/>
      <c r="G11" s="48"/>
    </row>
    <row r="12" spans="1:7" ht="13.5" thickBot="1" x14ac:dyDescent="0.25">
      <c r="A12" s="148" t="s">
        <v>47</v>
      </c>
      <c r="B12" s="46"/>
      <c r="C12" s="46"/>
      <c r="D12" s="46"/>
      <c r="E12" s="46"/>
      <c r="F12" s="48"/>
      <c r="G12" s="48"/>
    </row>
    <row r="13" spans="1:7" ht="12.75" thickBot="1" x14ac:dyDescent="0.25">
      <c r="A13" s="49"/>
      <c r="B13" s="50"/>
      <c r="C13" s="51"/>
      <c r="D13" s="48"/>
      <c r="E13" s="52" t="s">
        <v>38</v>
      </c>
      <c r="F13" s="48"/>
      <c r="G13" s="48"/>
    </row>
    <row r="14" spans="1:7" ht="12.75" thickBot="1" x14ac:dyDescent="0.25">
      <c r="A14" s="53" t="s">
        <v>18</v>
      </c>
      <c r="B14" s="54" t="s">
        <v>20</v>
      </c>
      <c r="C14" s="55" t="s">
        <v>19</v>
      </c>
      <c r="D14" s="149" t="s">
        <v>0</v>
      </c>
      <c r="E14" s="56" t="s">
        <v>14</v>
      </c>
      <c r="F14" s="48"/>
      <c r="G14" s="48"/>
    </row>
    <row r="15" spans="1:7" ht="12.75" thickTop="1" x14ac:dyDescent="0.2">
      <c r="A15" s="57" t="s">
        <v>43</v>
      </c>
      <c r="B15" s="58"/>
      <c r="C15" s="21" t="e">
        <f>D15/$D$17</f>
        <v>#REF!</v>
      </c>
      <c r="D15" s="59" t="e">
        <f>(#REF!/B10)*2</f>
        <v>#REF!</v>
      </c>
      <c r="E15" s="60" t="s">
        <v>130</v>
      </c>
    </row>
    <row r="16" spans="1:7" ht="12.75" thickBot="1" x14ac:dyDescent="0.25">
      <c r="A16" s="57" t="s">
        <v>46</v>
      </c>
      <c r="B16" s="58"/>
      <c r="C16" s="21" t="e">
        <f>D16/$D$17</f>
        <v>#REF!</v>
      </c>
      <c r="D16" s="61" t="e">
        <f>(D15/25)*5</f>
        <v>#REF!</v>
      </c>
      <c r="E16" s="60" t="s">
        <v>41</v>
      </c>
    </row>
    <row r="17" spans="1:5" ht="13.5" thickBot="1" x14ac:dyDescent="0.25">
      <c r="A17" s="62" t="s">
        <v>1</v>
      </c>
      <c r="B17" s="63"/>
      <c r="C17" s="23">
        <v>1</v>
      </c>
      <c r="D17" s="25" t="e">
        <f>SUM(D15:D16)</f>
        <v>#REF!</v>
      </c>
      <c r="E17" s="64"/>
    </row>
    <row r="18" spans="1:5" x14ac:dyDescent="0.2">
      <c r="A18" s="65"/>
      <c r="B18" s="66"/>
      <c r="C18" s="24"/>
      <c r="D18" s="39"/>
      <c r="E18" s="67"/>
    </row>
    <row r="19" spans="1:5" ht="12.75" x14ac:dyDescent="0.2">
      <c r="A19" s="150" t="s">
        <v>48</v>
      </c>
      <c r="B19" s="66"/>
      <c r="C19" s="24"/>
      <c r="D19" s="39"/>
      <c r="E19" s="67"/>
    </row>
    <row r="20" spans="1:5" ht="12.75" x14ac:dyDescent="0.2">
      <c r="A20" s="150"/>
      <c r="B20" s="66"/>
      <c r="C20" s="24"/>
      <c r="D20" s="39"/>
      <c r="E20" s="67"/>
    </row>
    <row r="21" spans="1:5" ht="12.75" thickBot="1" x14ac:dyDescent="0.25">
      <c r="A21" s="151" t="s">
        <v>50</v>
      </c>
      <c r="B21" s="68"/>
      <c r="C21" s="24"/>
      <c r="D21" s="39"/>
      <c r="E21" s="67"/>
    </row>
    <row r="22" spans="1:5" ht="12.75" thickBot="1" x14ac:dyDescent="0.25">
      <c r="A22" s="69"/>
      <c r="B22" s="68"/>
      <c r="C22" s="24"/>
      <c r="D22" s="39"/>
      <c r="E22" s="52" t="s">
        <v>38</v>
      </c>
    </row>
    <row r="23" spans="1:5" ht="13.5" thickBot="1" x14ac:dyDescent="0.25">
      <c r="A23" s="152" t="s">
        <v>49</v>
      </c>
      <c r="B23" s="153" t="s">
        <v>20</v>
      </c>
      <c r="C23" s="55" t="s">
        <v>19</v>
      </c>
      <c r="D23" s="40" t="s">
        <v>0</v>
      </c>
      <c r="E23" s="56" t="s">
        <v>14</v>
      </c>
    </row>
    <row r="24" spans="1:5" ht="68.25" thickTop="1" x14ac:dyDescent="0.2">
      <c r="A24" s="71" t="s">
        <v>2</v>
      </c>
      <c r="B24" s="72" t="e">
        <f>#REF!</f>
        <v>#REF!</v>
      </c>
      <c r="C24" s="22" t="e">
        <f>D24/$D$17</f>
        <v>#REF!</v>
      </c>
      <c r="D24" s="35" t="e">
        <f>D17*B24/100</f>
        <v>#REF!</v>
      </c>
      <c r="E24" s="73" t="s">
        <v>127</v>
      </c>
    </row>
    <row r="25" spans="1:5" ht="45" x14ac:dyDescent="0.2">
      <c r="A25" s="74" t="s">
        <v>28</v>
      </c>
      <c r="B25" s="72" t="e">
        <f>#REF!</f>
        <v>#REF!</v>
      </c>
      <c r="C25" s="22" t="e">
        <f t="shared" ref="C25:C32" si="0">D25/$D$17</f>
        <v>#REF!</v>
      </c>
      <c r="D25" s="35" t="e">
        <f>D17*B25/100</f>
        <v>#REF!</v>
      </c>
      <c r="E25" s="73" t="s">
        <v>123</v>
      </c>
    </row>
    <row r="26" spans="1:5" ht="45" x14ac:dyDescent="0.2">
      <c r="A26" s="74" t="s">
        <v>3</v>
      </c>
      <c r="B26" s="72" t="e">
        <f>#REF!</f>
        <v>#REF!</v>
      </c>
      <c r="C26" s="22" t="e">
        <f t="shared" si="0"/>
        <v>#REF!</v>
      </c>
      <c r="D26" s="35" t="e">
        <f>D17*B26/100</f>
        <v>#REF!</v>
      </c>
      <c r="E26" s="73" t="s">
        <v>122</v>
      </c>
    </row>
    <row r="27" spans="1:5" ht="45" x14ac:dyDescent="0.2">
      <c r="A27" s="74" t="s">
        <v>4</v>
      </c>
      <c r="B27" s="72" t="e">
        <f>#REF!</f>
        <v>#REF!</v>
      </c>
      <c r="C27" s="22" t="e">
        <f t="shared" si="0"/>
        <v>#REF!</v>
      </c>
      <c r="D27" s="35" t="e">
        <f>D17*B27/100</f>
        <v>#REF!</v>
      </c>
      <c r="E27" s="73" t="s">
        <v>124</v>
      </c>
    </row>
    <row r="28" spans="1:5" ht="67.5" x14ac:dyDescent="0.2">
      <c r="A28" s="74" t="s">
        <v>5</v>
      </c>
      <c r="B28" s="72" t="e">
        <f>#REF!</f>
        <v>#REF!</v>
      </c>
      <c r="C28" s="22" t="e">
        <f t="shared" si="0"/>
        <v>#REF!</v>
      </c>
      <c r="D28" s="35" t="e">
        <f>D17*B28/100</f>
        <v>#REF!</v>
      </c>
      <c r="E28" s="73" t="s">
        <v>125</v>
      </c>
    </row>
    <row r="29" spans="1:5" ht="45" x14ac:dyDescent="0.2">
      <c r="A29" s="74" t="s">
        <v>7</v>
      </c>
      <c r="B29" s="72" t="e">
        <f>#REF!</f>
        <v>#REF!</v>
      </c>
      <c r="C29" s="22" t="e">
        <f t="shared" si="0"/>
        <v>#REF!</v>
      </c>
      <c r="D29" s="35" t="e">
        <f>D17*B29/100</f>
        <v>#REF!</v>
      </c>
      <c r="E29" s="73" t="s">
        <v>117</v>
      </c>
    </row>
    <row r="30" spans="1:5" ht="90" x14ac:dyDescent="0.2">
      <c r="A30" s="74" t="s">
        <v>39</v>
      </c>
      <c r="B30" s="72" t="e">
        <f>#REF!</f>
        <v>#REF!</v>
      </c>
      <c r="C30" s="22" t="e">
        <f t="shared" si="0"/>
        <v>#REF!</v>
      </c>
      <c r="D30" s="35" t="e">
        <f>D17*B30/100</f>
        <v>#REF!</v>
      </c>
      <c r="E30" s="73" t="s">
        <v>126</v>
      </c>
    </row>
    <row r="31" spans="1:5" ht="33" customHeight="1" x14ac:dyDescent="0.2">
      <c r="A31" s="74" t="s">
        <v>6</v>
      </c>
      <c r="B31" s="72" t="e">
        <f>#REF!</f>
        <v>#REF!</v>
      </c>
      <c r="C31" s="22" t="e">
        <f t="shared" si="0"/>
        <v>#REF!</v>
      </c>
      <c r="D31" s="35" t="e">
        <f>D17*B31/100</f>
        <v>#REF!</v>
      </c>
      <c r="E31" s="73" t="s">
        <v>118</v>
      </c>
    </row>
    <row r="32" spans="1:5" ht="12.75" thickBot="1" x14ac:dyDescent="0.25">
      <c r="A32" s="154" t="s">
        <v>12</v>
      </c>
      <c r="B32" s="72" t="e">
        <f>#REF!</f>
        <v>#REF!</v>
      </c>
      <c r="C32" s="22" t="e">
        <f t="shared" si="0"/>
        <v>#REF!</v>
      </c>
      <c r="D32" s="35" t="e">
        <f>D17*B32/100</f>
        <v>#REF!</v>
      </c>
      <c r="E32" s="75"/>
    </row>
    <row r="33" spans="1:7" ht="13.5" thickBot="1" x14ac:dyDescent="0.25">
      <c r="A33" s="76" t="s">
        <v>56</v>
      </c>
      <c r="B33" s="41" t="e">
        <f>SUM(B24:B32)</f>
        <v>#REF!</v>
      </c>
      <c r="C33" s="23" t="e">
        <f>SUM(C24:C32)</f>
        <v>#REF!</v>
      </c>
      <c r="D33" s="25" t="e">
        <f>SUM(D24:D32)</f>
        <v>#REF!</v>
      </c>
      <c r="E33" s="77" t="s">
        <v>113</v>
      </c>
    </row>
    <row r="34" spans="1:7" x14ac:dyDescent="0.2">
      <c r="A34" s="65"/>
      <c r="B34" s="66"/>
      <c r="C34" s="24"/>
      <c r="D34" s="39"/>
      <c r="E34" s="67"/>
      <c r="G34" s="229"/>
    </row>
    <row r="35" spans="1:7" ht="12.75" thickBot="1" x14ac:dyDescent="0.25">
      <c r="A35" s="151" t="s">
        <v>51</v>
      </c>
      <c r="B35" s="66"/>
      <c r="C35" s="24"/>
      <c r="D35" s="39"/>
      <c r="E35" s="67"/>
      <c r="G35" s="229"/>
    </row>
    <row r="36" spans="1:7" x14ac:dyDescent="0.2">
      <c r="B36" s="66"/>
      <c r="C36" s="24"/>
      <c r="D36" s="39"/>
      <c r="E36" s="52" t="s">
        <v>38</v>
      </c>
      <c r="G36" s="229"/>
    </row>
    <row r="37" spans="1:7" x14ac:dyDescent="0.2">
      <c r="A37" s="155" t="s">
        <v>52</v>
      </c>
      <c r="B37" s="156" t="s">
        <v>20</v>
      </c>
      <c r="C37" s="21" t="s">
        <v>19</v>
      </c>
      <c r="D37" s="157" t="s">
        <v>0</v>
      </c>
      <c r="E37" s="158" t="s">
        <v>14</v>
      </c>
      <c r="G37" s="229"/>
    </row>
    <row r="38" spans="1:7" ht="56.25" x14ac:dyDescent="0.2">
      <c r="A38" s="159" t="s">
        <v>54</v>
      </c>
      <c r="B38" s="72" t="e">
        <f>#REF!</f>
        <v>#REF!</v>
      </c>
      <c r="C38" s="42" t="e">
        <f>D38/$D$17</f>
        <v>#REF!</v>
      </c>
      <c r="D38" s="131" t="e">
        <f>$D$17*B38/100</f>
        <v>#REF!</v>
      </c>
      <c r="E38" s="73" t="s">
        <v>104</v>
      </c>
    </row>
    <row r="39" spans="1:7" ht="56.25" x14ac:dyDescent="0.2">
      <c r="A39" s="159" t="s">
        <v>55</v>
      </c>
      <c r="B39" s="72" t="e">
        <f>#REF!</f>
        <v>#REF!</v>
      </c>
      <c r="C39" s="42" t="e">
        <f>D39/$D$17</f>
        <v>#REF!</v>
      </c>
      <c r="D39" s="131" t="e">
        <f>$D$17*B39/100</f>
        <v>#REF!</v>
      </c>
      <c r="E39" s="73" t="s">
        <v>32</v>
      </c>
    </row>
    <row r="40" spans="1:7" x14ac:dyDescent="0.2">
      <c r="A40" s="160" t="s">
        <v>53</v>
      </c>
      <c r="B40" s="72" t="e">
        <f>B38+B39</f>
        <v>#REF!</v>
      </c>
      <c r="C40" s="42" t="e">
        <f>SUM(C38:C39)</f>
        <v>#REF!</v>
      </c>
      <c r="D40" s="131" t="e">
        <f>SUM(D38:D39)</f>
        <v>#REF!</v>
      </c>
      <c r="E40" s="230"/>
    </row>
    <row r="41" spans="1:7" ht="25.5" customHeight="1" thickBot="1" x14ac:dyDescent="0.25">
      <c r="A41" s="161" t="s">
        <v>62</v>
      </c>
      <c r="B41" s="72" t="e">
        <f>B40%*B33</f>
        <v>#REF!</v>
      </c>
      <c r="C41" s="42" t="e">
        <f>D41/$D$17</f>
        <v>#REF!</v>
      </c>
      <c r="D41" s="131" t="e">
        <f>D40*B33/100</f>
        <v>#REF!</v>
      </c>
      <c r="E41" s="231"/>
    </row>
    <row r="42" spans="1:7" ht="12.75" thickBot="1" x14ac:dyDescent="0.25">
      <c r="A42" s="76" t="s">
        <v>57</v>
      </c>
      <c r="B42" s="72" t="e">
        <f>B40+B41</f>
        <v>#REF!</v>
      </c>
      <c r="C42" s="133" t="e">
        <f>SUM(C40:C41)</f>
        <v>#REF!</v>
      </c>
      <c r="D42" s="137" t="e">
        <f>D40+D41</f>
        <v>#REF!</v>
      </c>
      <c r="E42" s="231"/>
    </row>
    <row r="43" spans="1:7" x14ac:dyDescent="0.2">
      <c r="A43" s="65"/>
      <c r="B43" s="66"/>
      <c r="C43" s="24"/>
      <c r="D43" s="39"/>
      <c r="E43" s="67"/>
    </row>
    <row r="44" spans="1:7" x14ac:dyDescent="0.2">
      <c r="A44" s="151" t="s">
        <v>58</v>
      </c>
      <c r="B44" s="66"/>
      <c r="C44" s="24"/>
      <c r="D44" s="39"/>
      <c r="E44" s="67"/>
    </row>
    <row r="45" spans="1:7" x14ac:dyDescent="0.2">
      <c r="A45" s="65"/>
      <c r="B45" s="162"/>
      <c r="C45" s="24"/>
      <c r="D45" s="39"/>
      <c r="E45" s="163" t="s">
        <v>38</v>
      </c>
    </row>
    <row r="46" spans="1:7" ht="12.75" thickBot="1" x14ac:dyDescent="0.25">
      <c r="A46" s="164" t="s">
        <v>63</v>
      </c>
      <c r="B46" s="165" t="s">
        <v>20</v>
      </c>
      <c r="C46" s="166" t="s">
        <v>19</v>
      </c>
      <c r="D46" s="167" t="s">
        <v>0</v>
      </c>
      <c r="E46" s="158" t="s">
        <v>14</v>
      </c>
    </row>
    <row r="47" spans="1:7" ht="45.75" thickTop="1" x14ac:dyDescent="0.2">
      <c r="A47" s="168" t="s">
        <v>59</v>
      </c>
      <c r="B47" s="72" t="e">
        <f>#REF!</f>
        <v>#REF!</v>
      </c>
      <c r="C47" s="42" t="e">
        <f>D47/$D$17</f>
        <v>#REF!</v>
      </c>
      <c r="D47" s="131" t="e">
        <f>D17*B47/100</f>
        <v>#REF!</v>
      </c>
      <c r="E47" s="232" t="s">
        <v>112</v>
      </c>
    </row>
    <row r="48" spans="1:7" ht="22.5" thickBot="1" x14ac:dyDescent="0.25">
      <c r="A48" s="161" t="s">
        <v>64</v>
      </c>
      <c r="B48" s="72" t="e">
        <f>B47%*B33</f>
        <v>#REF!</v>
      </c>
      <c r="C48" s="42" t="e">
        <f>D48/$D$17</f>
        <v>#REF!</v>
      </c>
      <c r="D48" s="131" t="e">
        <f>D47*B33/100</f>
        <v>#REF!</v>
      </c>
      <c r="E48" s="232"/>
    </row>
    <row r="49" spans="1:5" ht="12.75" thickBot="1" x14ac:dyDescent="0.25">
      <c r="A49" s="76" t="s">
        <v>60</v>
      </c>
      <c r="B49" s="72" t="e">
        <f>B47+B48</f>
        <v>#REF!</v>
      </c>
      <c r="C49" s="135" t="e">
        <f>C47+C48</f>
        <v>#REF!</v>
      </c>
      <c r="D49" s="137" t="e">
        <f>D47+D48</f>
        <v>#REF!</v>
      </c>
      <c r="E49" s="232"/>
    </row>
    <row r="50" spans="1:5" x14ac:dyDescent="0.2">
      <c r="A50" s="65"/>
      <c r="B50" s="66"/>
      <c r="C50" s="24"/>
      <c r="D50" s="39"/>
      <c r="E50" s="67"/>
    </row>
    <row r="51" spans="1:5" x14ac:dyDescent="0.2">
      <c r="A51" s="169" t="s">
        <v>61</v>
      </c>
      <c r="B51" s="66"/>
      <c r="C51" s="24"/>
      <c r="D51" s="39"/>
      <c r="E51" s="67"/>
    </row>
    <row r="52" spans="1:5" x14ac:dyDescent="0.2">
      <c r="A52" s="65"/>
      <c r="B52" s="162"/>
      <c r="C52" s="24"/>
      <c r="D52" s="39"/>
      <c r="E52" s="163" t="s">
        <v>38</v>
      </c>
    </row>
    <row r="53" spans="1:5" ht="12.75" thickBot="1" x14ac:dyDescent="0.25">
      <c r="A53" s="170" t="s">
        <v>65</v>
      </c>
      <c r="B53" s="165" t="s">
        <v>20</v>
      </c>
      <c r="C53" s="171" t="s">
        <v>19</v>
      </c>
      <c r="D53" s="167" t="s">
        <v>0</v>
      </c>
      <c r="E53" s="158" t="s">
        <v>14</v>
      </c>
    </row>
    <row r="54" spans="1:5" ht="90.75" thickTop="1" x14ac:dyDescent="0.2">
      <c r="A54" s="159" t="s">
        <v>67</v>
      </c>
      <c r="B54" s="72" t="e">
        <f>#REF!</f>
        <v>#REF!</v>
      </c>
      <c r="C54" s="42" t="e">
        <f t="shared" ref="C54:C60" si="1">D54/$D$17</f>
        <v>#REF!</v>
      </c>
      <c r="D54" s="131" t="e">
        <f>$D$17*B54/100</f>
        <v>#REF!</v>
      </c>
      <c r="E54" s="73" t="s">
        <v>105</v>
      </c>
    </row>
    <row r="55" spans="1:5" ht="21.75" x14ac:dyDescent="0.2">
      <c r="A55" s="161" t="s">
        <v>114</v>
      </c>
      <c r="B55" s="72" t="e">
        <f>B54%*$B$31</f>
        <v>#REF!</v>
      </c>
      <c r="C55" s="42" t="e">
        <f t="shared" si="1"/>
        <v>#REF!</v>
      </c>
      <c r="D55" s="131" t="e">
        <f>$D$17*B55/100</f>
        <v>#REF!</v>
      </c>
      <c r="E55" s="233" t="s">
        <v>116</v>
      </c>
    </row>
    <row r="56" spans="1:5" ht="21.75" x14ac:dyDescent="0.2">
      <c r="A56" s="161" t="s">
        <v>68</v>
      </c>
      <c r="B56" s="72" t="e">
        <f>B54*8%*50%</f>
        <v>#REF!</v>
      </c>
      <c r="C56" s="42" t="e">
        <f t="shared" si="1"/>
        <v>#REF!</v>
      </c>
      <c r="D56" s="131" t="e">
        <f>D54*8%*50%</f>
        <v>#REF!</v>
      </c>
      <c r="E56" s="234" t="s">
        <v>111</v>
      </c>
    </row>
    <row r="57" spans="1:5" ht="90" x14ac:dyDescent="0.2">
      <c r="A57" s="159" t="s">
        <v>69</v>
      </c>
      <c r="B57" s="72" t="e">
        <f>#REF!</f>
        <v>#REF!</v>
      </c>
      <c r="C57" s="42" t="e">
        <f t="shared" si="1"/>
        <v>#REF!</v>
      </c>
      <c r="D57" s="131" t="e">
        <f>$D$17*B57/100</f>
        <v>#REF!</v>
      </c>
      <c r="E57" s="73" t="s">
        <v>107</v>
      </c>
    </row>
    <row r="58" spans="1:5" ht="21.75" x14ac:dyDescent="0.2">
      <c r="A58" s="161" t="s">
        <v>70</v>
      </c>
      <c r="B58" s="72" t="e">
        <f>B57%*B33</f>
        <v>#REF!</v>
      </c>
      <c r="C58" s="42" t="e">
        <f t="shared" si="1"/>
        <v>#REF!</v>
      </c>
      <c r="D58" s="131" t="e">
        <f>$D$17*B58/100</f>
        <v>#REF!</v>
      </c>
      <c r="E58" s="173"/>
    </row>
    <row r="59" spans="1:5" ht="21.75" x14ac:dyDescent="0.2">
      <c r="A59" s="161" t="s">
        <v>71</v>
      </c>
      <c r="B59" s="72" t="e">
        <f>B57*8%*50%</f>
        <v>#REF!</v>
      </c>
      <c r="C59" s="42" t="e">
        <f t="shared" si="1"/>
        <v>#REF!</v>
      </c>
      <c r="D59" s="131" t="e">
        <f>D57*8%*50%</f>
        <v>#REF!</v>
      </c>
      <c r="E59" s="234" t="s">
        <v>115</v>
      </c>
    </row>
    <row r="60" spans="1:5" ht="113.25" thickBot="1" x14ac:dyDescent="0.25">
      <c r="A60" s="172" t="s">
        <v>108</v>
      </c>
      <c r="B60" s="72" t="e">
        <f>#REF!</f>
        <v>#REF!</v>
      </c>
      <c r="C60" s="42" t="e">
        <f t="shared" si="1"/>
        <v>#REF!</v>
      </c>
      <c r="D60" s="131" t="e">
        <f>$D$17*B60/100</f>
        <v>#REF!</v>
      </c>
      <c r="E60" s="73" t="s">
        <v>106</v>
      </c>
    </row>
    <row r="61" spans="1:5" ht="12.75" thickBot="1" x14ac:dyDescent="0.25">
      <c r="A61" s="76" t="s">
        <v>66</v>
      </c>
      <c r="B61" s="72" t="e">
        <f>SUM(B54:B60)</f>
        <v>#REF!</v>
      </c>
      <c r="C61" s="136" t="e">
        <f>SUM(C54:C60)</f>
        <v>#REF!</v>
      </c>
      <c r="D61" s="137" t="e">
        <f>SUM(D54:D60)</f>
        <v>#REF!</v>
      </c>
      <c r="E61" s="173"/>
    </row>
    <row r="62" spans="1:5" x14ac:dyDescent="0.2">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75" thickBot="1" x14ac:dyDescent="0.25">
      <c r="A65" s="155" t="s">
        <v>73</v>
      </c>
      <c r="B65" s="175" t="s">
        <v>20</v>
      </c>
      <c r="C65" s="171" t="s">
        <v>19</v>
      </c>
      <c r="D65" s="167" t="s">
        <v>0</v>
      </c>
      <c r="E65" s="158" t="s">
        <v>14</v>
      </c>
    </row>
    <row r="66" spans="1:5" ht="12.75" thickTop="1" x14ac:dyDescent="0.2">
      <c r="A66" s="159" t="s">
        <v>74</v>
      </c>
      <c r="B66" s="216">
        <v>0</v>
      </c>
      <c r="C66" s="42" t="e">
        <f t="shared" ref="C66:C71" si="2">D66/$D$17</f>
        <v>#REF!</v>
      </c>
      <c r="D66" s="131" t="e">
        <f t="shared" ref="D66:D71" si="3">$D$17*B66/100</f>
        <v>#REF!</v>
      </c>
      <c r="E66" s="73"/>
    </row>
    <row r="67" spans="1:5" x14ac:dyDescent="0.2">
      <c r="A67" s="176" t="s">
        <v>75</v>
      </c>
      <c r="B67" s="216">
        <v>0</v>
      </c>
      <c r="C67" s="42" t="e">
        <f t="shared" si="2"/>
        <v>#REF!</v>
      </c>
      <c r="D67" s="131" t="e">
        <f t="shared" si="3"/>
        <v>#REF!</v>
      </c>
      <c r="E67" s="73"/>
    </row>
    <row r="68" spans="1:5" x14ac:dyDescent="0.2">
      <c r="A68" s="159" t="s">
        <v>76</v>
      </c>
      <c r="B68" s="216">
        <v>0</v>
      </c>
      <c r="C68" s="42" t="e">
        <f t="shared" si="2"/>
        <v>#REF!</v>
      </c>
      <c r="D68" s="131" t="e">
        <f t="shared" si="3"/>
        <v>#REF!</v>
      </c>
      <c r="E68" s="73"/>
    </row>
    <row r="69" spans="1:5" x14ac:dyDescent="0.2">
      <c r="A69" s="159" t="s">
        <v>77</v>
      </c>
      <c r="B69" s="216">
        <v>0</v>
      </c>
      <c r="C69" s="42" t="e">
        <f t="shared" si="2"/>
        <v>#REF!</v>
      </c>
      <c r="D69" s="131" t="e">
        <f t="shared" si="3"/>
        <v>#REF!</v>
      </c>
      <c r="E69" s="73"/>
    </row>
    <row r="70" spans="1:5" ht="21" x14ac:dyDescent="0.2">
      <c r="A70" s="177" t="s">
        <v>78</v>
      </c>
      <c r="B70" s="216">
        <v>0</v>
      </c>
      <c r="C70" s="42" t="e">
        <f t="shared" si="2"/>
        <v>#REF!</v>
      </c>
      <c r="D70" s="131" t="e">
        <f t="shared" si="3"/>
        <v>#REF!</v>
      </c>
      <c r="E70" s="73"/>
    </row>
    <row r="71" spans="1:5" x14ac:dyDescent="0.2">
      <c r="A71" s="178" t="s">
        <v>42</v>
      </c>
      <c r="B71" s="216">
        <v>0</v>
      </c>
      <c r="C71" s="42" t="e">
        <f t="shared" si="2"/>
        <v>#REF!</v>
      </c>
      <c r="D71" s="131" t="e">
        <f t="shared" si="3"/>
        <v>#REF!</v>
      </c>
      <c r="E71" s="78"/>
    </row>
    <row r="72" spans="1:5" x14ac:dyDescent="0.2">
      <c r="A72" s="179" t="s">
        <v>79</v>
      </c>
      <c r="B72" s="216">
        <f>SUM(B66:B71)</f>
        <v>0</v>
      </c>
      <c r="C72" s="139" t="e">
        <f>SUM(C66:C71)</f>
        <v>#REF!</v>
      </c>
      <c r="D72" s="140" t="e">
        <f>SUM(D66:D71)</f>
        <v>#REF!</v>
      </c>
      <c r="E72" s="173"/>
    </row>
    <row r="73" spans="1:5" ht="21.75" x14ac:dyDescent="0.2">
      <c r="A73" s="161" t="s">
        <v>80</v>
      </c>
      <c r="B73" s="216" t="e">
        <f>B72%*B33</f>
        <v>#REF!</v>
      </c>
      <c r="C73" s="42" t="e">
        <f>D73/$D$17</f>
        <v>#REF!</v>
      </c>
      <c r="D73" s="131" t="e">
        <f>$D$17*B73/100</f>
        <v>#REF!</v>
      </c>
      <c r="E73" s="173"/>
    </row>
    <row r="74" spans="1:5" x14ac:dyDescent="0.2">
      <c r="A74" s="180" t="s">
        <v>91</v>
      </c>
      <c r="B74" s="217" t="e">
        <f>B72+B73</f>
        <v>#REF!</v>
      </c>
      <c r="C74" s="141" t="e">
        <f>C72+C73</f>
        <v>#REF!</v>
      </c>
      <c r="D74" s="137" t="e">
        <f>D72+D73</f>
        <v>#REF!</v>
      </c>
      <c r="E74" s="173"/>
    </row>
    <row r="75" spans="1:5" x14ac:dyDescent="0.2">
      <c r="A75" s="174"/>
      <c r="B75" s="66"/>
      <c r="C75" s="24"/>
      <c r="D75" s="39"/>
      <c r="E75" s="67"/>
    </row>
    <row r="76" spans="1:5" x14ac:dyDescent="0.2">
      <c r="A76" s="181" t="s">
        <v>87</v>
      </c>
      <c r="B76" s="66"/>
      <c r="C76" s="24"/>
      <c r="D76" s="39"/>
      <c r="E76" s="67"/>
    </row>
    <row r="77" spans="1:5" x14ac:dyDescent="0.2">
      <c r="A77" s="181"/>
      <c r="B77" s="66"/>
      <c r="C77" s="24"/>
      <c r="D77" s="39"/>
      <c r="E77" s="67"/>
    </row>
    <row r="78" spans="1:5" x14ac:dyDescent="0.2">
      <c r="A78" s="65"/>
      <c r="B78" s="162"/>
      <c r="C78" s="24"/>
      <c r="D78" s="39"/>
      <c r="E78" s="182" t="s">
        <v>38</v>
      </c>
    </row>
    <row r="79" spans="1:5" x14ac:dyDescent="0.2">
      <c r="A79" s="183" t="s">
        <v>86</v>
      </c>
      <c r="B79" s="184" t="s">
        <v>20</v>
      </c>
      <c r="C79" s="185" t="s">
        <v>19</v>
      </c>
      <c r="D79" s="186" t="s">
        <v>0</v>
      </c>
      <c r="E79" s="187" t="s">
        <v>14</v>
      </c>
    </row>
    <row r="80" spans="1:5" ht="21.75" x14ac:dyDescent="0.2">
      <c r="A80" s="188" t="s">
        <v>81</v>
      </c>
      <c r="B80" s="138" t="e">
        <f>B33</f>
        <v>#REF!</v>
      </c>
      <c r="C80" s="42" t="e">
        <f>D80/$D$17</f>
        <v>#REF!</v>
      </c>
      <c r="D80" s="132" t="e">
        <f>D33</f>
        <v>#REF!</v>
      </c>
      <c r="E80" s="189"/>
    </row>
    <row r="81" spans="1:5" ht="21.75" x14ac:dyDescent="0.2">
      <c r="A81" s="188" t="s">
        <v>82</v>
      </c>
      <c r="B81" s="138" t="e">
        <f>B42</f>
        <v>#REF!</v>
      </c>
      <c r="C81" s="42" t="e">
        <f>D81/$D$17</f>
        <v>#REF!</v>
      </c>
      <c r="D81" s="132" t="e">
        <f>D42</f>
        <v>#REF!</v>
      </c>
      <c r="E81" s="189"/>
    </row>
    <row r="82" spans="1:5" ht="21.75" x14ac:dyDescent="0.2">
      <c r="A82" s="188" t="s">
        <v>83</v>
      </c>
      <c r="B82" s="138" t="e">
        <f>B49</f>
        <v>#REF!</v>
      </c>
      <c r="C82" s="42" t="e">
        <f>D82/$D$17</f>
        <v>#REF!</v>
      </c>
      <c r="D82" s="132" t="e">
        <f>D49</f>
        <v>#REF!</v>
      </c>
      <c r="E82" s="190"/>
    </row>
    <row r="83" spans="1:5" ht="21" x14ac:dyDescent="0.2">
      <c r="A83" s="191" t="s">
        <v>84</v>
      </c>
      <c r="B83" s="138" t="e">
        <f>B61</f>
        <v>#REF!</v>
      </c>
      <c r="C83" s="42" t="e">
        <f>D83/$D$17</f>
        <v>#REF!</v>
      </c>
      <c r="D83" s="132" t="e">
        <f>D61</f>
        <v>#REF!</v>
      </c>
      <c r="E83" s="192"/>
    </row>
    <row r="84" spans="1:5" ht="21.75" x14ac:dyDescent="0.2">
      <c r="A84" s="188" t="s">
        <v>85</v>
      </c>
      <c r="B84" s="138" t="e">
        <f>B74</f>
        <v>#REF!</v>
      </c>
      <c r="C84" s="42" t="e">
        <f>D84/$D$17</f>
        <v>#REF!</v>
      </c>
      <c r="D84" s="132" t="e">
        <f>D74</f>
        <v>#REF!</v>
      </c>
      <c r="E84" s="192"/>
    </row>
    <row r="85" spans="1:5" x14ac:dyDescent="0.2">
      <c r="A85" s="193" t="s">
        <v>90</v>
      </c>
      <c r="B85" s="134" t="e">
        <f>SUM(B80:B84)</f>
        <v>#REF!</v>
      </c>
      <c r="C85" s="136" t="e">
        <f>SUM(C80:C84)</f>
        <v>#REF!</v>
      </c>
      <c r="D85" s="142" t="e">
        <f>SUM(D80:D84)</f>
        <v>#REF!</v>
      </c>
      <c r="E85" s="194" t="s">
        <v>103</v>
      </c>
    </row>
    <row r="86" spans="1:5" x14ac:dyDescent="0.2">
      <c r="A86" s="181"/>
      <c r="B86" s="66"/>
      <c r="C86" s="24"/>
      <c r="D86" s="39"/>
      <c r="E86" s="67"/>
    </row>
    <row r="87" spans="1:5" x14ac:dyDescent="0.2">
      <c r="A87" s="65"/>
      <c r="B87" s="162"/>
      <c r="C87" s="195" t="s">
        <v>13</v>
      </c>
      <c r="D87" s="196" t="s">
        <v>0</v>
      </c>
      <c r="E87" s="67"/>
    </row>
    <row r="88" spans="1:5" ht="12.75" x14ac:dyDescent="0.2">
      <c r="A88" s="197" t="s">
        <v>92</v>
      </c>
      <c r="B88" s="198"/>
      <c r="C88" s="144" t="e">
        <f>D88/$D$123</f>
        <v>#REF!</v>
      </c>
      <c r="D88" s="143" t="e">
        <f>D17+D85</f>
        <v>#REF!</v>
      </c>
      <c r="E88" s="199" t="s">
        <v>93</v>
      </c>
    </row>
    <row r="89" spans="1:5" x14ac:dyDescent="0.2">
      <c r="A89" s="181"/>
      <c r="B89" s="66"/>
      <c r="C89" s="24"/>
      <c r="D89" s="39"/>
      <c r="E89" s="67"/>
    </row>
    <row r="90" spans="1:5" ht="12.75" x14ac:dyDescent="0.2">
      <c r="A90" s="200" t="s">
        <v>88</v>
      </c>
      <c r="B90" s="66"/>
      <c r="C90" s="24"/>
      <c r="D90" s="39"/>
      <c r="E90" s="67"/>
    </row>
    <row r="91" spans="1:5" x14ac:dyDescent="0.2">
      <c r="A91" s="65" t="s">
        <v>89</v>
      </c>
      <c r="B91" s="66"/>
      <c r="C91" s="24"/>
      <c r="D91" s="39"/>
      <c r="E91" s="67"/>
    </row>
    <row r="92" spans="1:5" x14ac:dyDescent="0.2">
      <c r="B92" s="66"/>
      <c r="C92" s="24"/>
      <c r="D92" s="39"/>
      <c r="E92" s="67"/>
    </row>
    <row r="93" spans="1:5" x14ac:dyDescent="0.2">
      <c r="A93" s="181"/>
      <c r="B93" s="66"/>
      <c r="C93" s="24"/>
      <c r="D93" s="39"/>
      <c r="E93" s="67"/>
    </row>
    <row r="94" spans="1:5" ht="12.75" x14ac:dyDescent="0.2">
      <c r="A94" s="201" t="s">
        <v>94</v>
      </c>
      <c r="B94" s="66"/>
      <c r="C94" s="24"/>
      <c r="D94" s="39"/>
      <c r="E94" s="67"/>
    </row>
    <row r="95" spans="1:5" x14ac:dyDescent="0.2">
      <c r="A95" s="181"/>
      <c r="B95" s="66"/>
      <c r="C95" s="24"/>
      <c r="D95" s="39"/>
      <c r="E95" s="67"/>
    </row>
    <row r="96" spans="1:5" ht="12.75" thickBot="1" x14ac:dyDescent="0.25">
      <c r="A96" s="89"/>
      <c r="B96" s="90"/>
      <c r="C96" s="91"/>
      <c r="D96" s="92"/>
      <c r="E96" s="202" t="s">
        <v>38</v>
      </c>
    </row>
    <row r="97" spans="1:5" ht="12.75" thickBot="1" x14ac:dyDescent="0.25">
      <c r="A97" s="53" t="s">
        <v>95</v>
      </c>
      <c r="B97" s="70" t="s">
        <v>20</v>
      </c>
      <c r="C97" s="93" t="s">
        <v>13</v>
      </c>
      <c r="D97" s="203" t="s">
        <v>0</v>
      </c>
      <c r="E97" s="56" t="s">
        <v>14</v>
      </c>
    </row>
    <row r="98" spans="1:5" ht="13.5" thickTop="1" thickBot="1" x14ac:dyDescent="0.25">
      <c r="A98" s="204" t="s">
        <v>96</v>
      </c>
      <c r="B98" s="72" t="e">
        <f>#REF!</f>
        <v>#REF!</v>
      </c>
      <c r="C98" s="29" t="e">
        <f>D98/$D$123</f>
        <v>#REF!</v>
      </c>
      <c r="D98" s="36" t="e">
        <f>D88*B98/100</f>
        <v>#REF!</v>
      </c>
      <c r="E98" s="94" t="s">
        <v>97</v>
      </c>
    </row>
    <row r="99" spans="1:5" ht="12.75" thickBot="1" x14ac:dyDescent="0.25">
      <c r="A99" s="204" t="s">
        <v>10</v>
      </c>
      <c r="B99" s="72" t="e">
        <f>#REF!</f>
        <v>#REF!</v>
      </c>
      <c r="C99" s="29" t="e">
        <f>D99/$D$123</f>
        <v>#REF!</v>
      </c>
      <c r="D99" s="36" t="e">
        <f>D88*B99/100</f>
        <v>#REF!</v>
      </c>
      <c r="E99" s="94" t="s">
        <v>97</v>
      </c>
    </row>
    <row r="100" spans="1:5" ht="12.75" thickBot="1" x14ac:dyDescent="0.25">
      <c r="A100" s="204" t="s">
        <v>10</v>
      </c>
      <c r="B100" s="72" t="e">
        <f>#REF!</f>
        <v>#REF!</v>
      </c>
      <c r="C100" s="29" t="e">
        <f>D100/$D$123</f>
        <v>#REF!</v>
      </c>
      <c r="D100" s="36" t="e">
        <f>D88*B100/100</f>
        <v>#REF!</v>
      </c>
      <c r="E100" s="94" t="s">
        <v>97</v>
      </c>
    </row>
    <row r="101" spans="1:5" ht="12.75" thickBot="1" x14ac:dyDescent="0.25">
      <c r="A101" s="205" t="s">
        <v>10</v>
      </c>
      <c r="B101" s="72" t="e">
        <f>#REF!</f>
        <v>#REF!</v>
      </c>
      <c r="C101" s="29" t="e">
        <f>D101/$D$123</f>
        <v>#REF!</v>
      </c>
      <c r="D101" s="36" t="e">
        <f>D88*B101/100</f>
        <v>#REF!</v>
      </c>
      <c r="E101" s="94" t="s">
        <v>97</v>
      </c>
    </row>
    <row r="102" spans="1:5" ht="13.5" thickBot="1" x14ac:dyDescent="0.25">
      <c r="A102" s="84" t="s">
        <v>99</v>
      </c>
      <c r="B102" s="118" t="e">
        <f>#REF!</f>
        <v>#REF!</v>
      </c>
      <c r="C102" s="26" t="e">
        <f>D102/$D$123</f>
        <v>#REF!</v>
      </c>
      <c r="D102" s="27" t="e">
        <f>SUM(D98:D101)</f>
        <v>#REF!</v>
      </c>
      <c r="E102" s="95" t="s">
        <v>98</v>
      </c>
    </row>
    <row r="103" spans="1:5" ht="12.75" thickBot="1" x14ac:dyDescent="0.25">
      <c r="A103" s="206"/>
      <c r="B103" s="90"/>
      <c r="C103" s="87"/>
      <c r="D103" s="88"/>
      <c r="E103" s="207"/>
    </row>
    <row r="104" spans="1:5" ht="12.75" thickBot="1" x14ac:dyDescent="0.25">
      <c r="A104" s="96"/>
      <c r="B104" s="90"/>
      <c r="C104" s="91"/>
      <c r="D104" s="92"/>
      <c r="E104" s="52" t="s">
        <v>38</v>
      </c>
    </row>
    <row r="105" spans="1:5" ht="12.75" thickBot="1" x14ac:dyDescent="0.25">
      <c r="A105" s="53" t="s">
        <v>100</v>
      </c>
      <c r="B105" s="70" t="s">
        <v>20</v>
      </c>
      <c r="C105" s="83" t="s">
        <v>13</v>
      </c>
      <c r="D105" s="203" t="s">
        <v>0</v>
      </c>
      <c r="E105" s="56" t="s">
        <v>14</v>
      </c>
    </row>
    <row r="106" spans="1:5" ht="13.5" thickTop="1" thickBot="1" x14ac:dyDescent="0.25">
      <c r="A106" s="208" t="s">
        <v>31</v>
      </c>
      <c r="B106" s="72" t="e">
        <f>#REF!</f>
        <v>#REF!</v>
      </c>
      <c r="C106" s="37" t="e">
        <f>D106/$D$123</f>
        <v>#REF!</v>
      </c>
      <c r="D106" s="36" t="e">
        <f>(D88+D102)*B106/100</f>
        <v>#REF!</v>
      </c>
      <c r="E106" s="98" t="s">
        <v>102</v>
      </c>
    </row>
    <row r="107" spans="1:5" ht="13.5" thickBot="1" x14ac:dyDescent="0.25">
      <c r="A107" s="84" t="s">
        <v>23</v>
      </c>
      <c r="B107" s="86"/>
      <c r="C107" s="26" t="e">
        <f>D107/$D$123</f>
        <v>#REF!</v>
      </c>
      <c r="D107" s="38" t="e">
        <f>D106</f>
        <v>#REF!</v>
      </c>
      <c r="E107" s="97" t="s">
        <v>26</v>
      </c>
    </row>
    <row r="108" spans="1:5" ht="12.75" thickBot="1" x14ac:dyDescent="0.25">
      <c r="A108" s="96"/>
      <c r="B108" s="90"/>
      <c r="C108" s="91"/>
      <c r="D108" s="92"/>
      <c r="E108" s="98"/>
    </row>
    <row r="109" spans="1:5" ht="13.5" thickBot="1" x14ac:dyDescent="0.25">
      <c r="A109" s="209" t="s">
        <v>22</v>
      </c>
      <c r="B109" s="210"/>
      <c r="C109" s="211"/>
      <c r="D109" s="119" t="e">
        <f>D88+D102+D107</f>
        <v>#REF!</v>
      </c>
      <c r="E109" s="212" t="s">
        <v>29</v>
      </c>
    </row>
    <row r="110" spans="1:5" ht="12.75" thickBot="1" x14ac:dyDescent="0.25">
      <c r="A110" s="96"/>
      <c r="B110" s="90"/>
      <c r="C110" s="91"/>
      <c r="D110" s="92"/>
      <c r="E110" s="98"/>
    </row>
    <row r="111" spans="1:5" ht="21" customHeight="1" thickBot="1" x14ac:dyDescent="0.25">
      <c r="A111" s="96"/>
      <c r="B111" s="90"/>
      <c r="C111" s="91"/>
      <c r="D111" s="92"/>
      <c r="E111" s="99" t="s">
        <v>38</v>
      </c>
    </row>
    <row r="112" spans="1:5" ht="12.75" thickBot="1" x14ac:dyDescent="0.25">
      <c r="A112" s="53" t="s">
        <v>101</v>
      </c>
      <c r="B112" s="100" t="s">
        <v>20</v>
      </c>
      <c r="C112" s="83" t="s">
        <v>13</v>
      </c>
      <c r="D112" s="101" t="s">
        <v>0</v>
      </c>
      <c r="E112" s="56" t="s">
        <v>14</v>
      </c>
    </row>
    <row r="113" spans="1:5" ht="23.25" thickTop="1" x14ac:dyDescent="0.2">
      <c r="A113" s="102" t="s">
        <v>8</v>
      </c>
      <c r="B113" s="72" t="e">
        <f>#REF!</f>
        <v>#REF!</v>
      </c>
      <c r="C113" s="30" t="e">
        <f>D113/$D$123</f>
        <v>#REF!</v>
      </c>
      <c r="D113" s="31" t="e">
        <f>B119*B113/100</f>
        <v>#REF!</v>
      </c>
      <c r="E113" s="73" t="s">
        <v>121</v>
      </c>
    </row>
    <row r="114" spans="1:5" x14ac:dyDescent="0.2">
      <c r="A114" s="213" t="s">
        <v>33</v>
      </c>
      <c r="B114" s="72" t="e">
        <f>#REF!</f>
        <v>#REF!</v>
      </c>
      <c r="C114" s="30" t="e">
        <f>D114/$D$123</f>
        <v>#REF!</v>
      </c>
      <c r="D114" s="31" t="e">
        <f>B119*B114/100</f>
        <v>#REF!</v>
      </c>
      <c r="E114" s="60" t="s">
        <v>35</v>
      </c>
    </row>
    <row r="115" spans="1:5" x14ac:dyDescent="0.2">
      <c r="A115" s="213" t="s">
        <v>9</v>
      </c>
      <c r="B115" s="72" t="e">
        <f>#REF!</f>
        <v>#REF!</v>
      </c>
      <c r="C115" s="30" t="e">
        <f>D115/$D$123</f>
        <v>#REF!</v>
      </c>
      <c r="D115" s="31" t="e">
        <f>B119*B115/100</f>
        <v>#REF!</v>
      </c>
      <c r="E115" s="60" t="s">
        <v>36</v>
      </c>
    </row>
    <row r="116" spans="1:5" x14ac:dyDescent="0.2">
      <c r="A116" s="103" t="s">
        <v>128</v>
      </c>
      <c r="B116" s="72" t="e">
        <f>#REF!</f>
        <v>#REF!</v>
      </c>
      <c r="C116" s="30" t="e">
        <f>D116/$D$123</f>
        <v>#REF!</v>
      </c>
      <c r="D116" s="31" t="e">
        <f>B119*B116/100</f>
        <v>#REF!</v>
      </c>
      <c r="E116" s="60" t="s">
        <v>129</v>
      </c>
    </row>
    <row r="117" spans="1:5" ht="12.75" thickBot="1" x14ac:dyDescent="0.25">
      <c r="A117" s="103" t="s">
        <v>34</v>
      </c>
      <c r="B117" s="72" t="e">
        <f>#REF!</f>
        <v>#REF!</v>
      </c>
      <c r="C117" s="30" t="e">
        <f>D117/$D$123</f>
        <v>#REF!</v>
      </c>
      <c r="D117" s="31" t="e">
        <f>B119*B117/100</f>
        <v>#REF!</v>
      </c>
      <c r="E117" s="60"/>
    </row>
    <row r="118" spans="1:5" ht="13.5" thickBot="1" x14ac:dyDescent="0.25">
      <c r="A118" s="84" t="s">
        <v>37</v>
      </c>
      <c r="B118" s="33" t="e">
        <f>#REF!</f>
        <v>#REF!</v>
      </c>
      <c r="C118" s="32" t="e">
        <f>SUM(C113:C117)</f>
        <v>#REF!</v>
      </c>
      <c r="D118" s="27" t="e">
        <f>SUM(D113:D117)</f>
        <v>#REF!</v>
      </c>
      <c r="E118" s="64" t="s">
        <v>25</v>
      </c>
    </row>
    <row r="119" spans="1:5" ht="12.75" thickBot="1" x14ac:dyDescent="0.25">
      <c r="A119" s="104" t="s">
        <v>21</v>
      </c>
      <c r="B119" s="34" t="e">
        <f>(D109)/(1-(B118/100))</f>
        <v>#REF!</v>
      </c>
      <c r="C119" s="91"/>
      <c r="D119" s="92"/>
      <c r="E119" s="105"/>
    </row>
    <row r="120" spans="1:5" ht="12.75" thickBot="1" x14ac:dyDescent="0.25">
      <c r="A120" s="104"/>
      <c r="B120" s="106"/>
      <c r="C120" s="91"/>
      <c r="D120" s="92"/>
      <c r="E120" s="107"/>
    </row>
    <row r="121" spans="1:5" ht="13.5" thickBot="1" x14ac:dyDescent="0.25">
      <c r="A121" s="214" t="s">
        <v>30</v>
      </c>
      <c r="B121" s="210"/>
      <c r="C121" s="120" t="e">
        <f>D121/D123</f>
        <v>#REF!</v>
      </c>
      <c r="D121" s="121" t="e">
        <f>SUM(D102+D107+D118)</f>
        <v>#REF!</v>
      </c>
      <c r="E121" s="215" t="s">
        <v>24</v>
      </c>
    </row>
    <row r="122" spans="1:5" ht="12.75" thickBot="1" x14ac:dyDescent="0.25">
      <c r="C122" s="81"/>
      <c r="D122" s="82"/>
      <c r="E122" s="67"/>
    </row>
    <row r="123" spans="1:5" ht="12" customHeight="1" thickBot="1" x14ac:dyDescent="0.25">
      <c r="A123" s="108" t="s">
        <v>11</v>
      </c>
      <c r="B123" s="109"/>
      <c r="C123" s="110"/>
      <c r="D123" s="28" t="e">
        <f>D109+D118</f>
        <v>#REF!</v>
      </c>
      <c r="E123" s="79" t="s">
        <v>27</v>
      </c>
    </row>
    <row r="124" spans="1:5" ht="12" customHeight="1" thickBot="1" x14ac:dyDescent="0.25">
      <c r="C124" s="81"/>
      <c r="D124" s="82"/>
      <c r="E124" s="67"/>
    </row>
    <row r="125" spans="1:5" ht="12" customHeight="1" thickBot="1" x14ac:dyDescent="0.25">
      <c r="A125" s="108" t="s">
        <v>11</v>
      </c>
      <c r="B125" s="109"/>
      <c r="C125" s="110"/>
      <c r="D125" s="28" t="e">
        <f>D123*1.6</f>
        <v>#REF!</v>
      </c>
      <c r="E125" s="79" t="s">
        <v>27</v>
      </c>
    </row>
    <row r="126" spans="1:5" ht="12" customHeight="1" x14ac:dyDescent="0.25">
      <c r="A126" s="174"/>
      <c r="B126" s="90"/>
      <c r="C126" s="91"/>
      <c r="D126" s="235"/>
      <c r="E126" s="236"/>
    </row>
    <row r="127" spans="1:5" ht="12" customHeight="1" x14ac:dyDescent="0.2">
      <c r="A127" s="237"/>
      <c r="C127" s="81"/>
      <c r="D127" s="82"/>
      <c r="E127" s="67"/>
    </row>
    <row r="128" spans="1:5" ht="12" customHeight="1" x14ac:dyDescent="0.2">
      <c r="A128" s="238"/>
      <c r="B128" s="238"/>
    </row>
    <row r="129" spans="1:2" ht="12" customHeight="1" x14ac:dyDescent="0.2">
      <c r="A129" s="238"/>
      <c r="B129" s="238"/>
    </row>
    <row r="130" spans="1:2" x14ac:dyDescent="0.2">
      <c r="A130" s="238"/>
      <c r="B130" s="238"/>
    </row>
    <row r="131" spans="1:2" ht="12" customHeight="1" x14ac:dyDescent="0.2">
      <c r="A131" s="238"/>
      <c r="B131" s="238"/>
    </row>
    <row r="132" spans="1:2" ht="12" customHeight="1" x14ac:dyDescent="0.2">
      <c r="B132" s="85"/>
    </row>
    <row r="133" spans="1:2" ht="12" customHeight="1" x14ac:dyDescent="0.2">
      <c r="A133" s="238"/>
      <c r="B133" s="238"/>
    </row>
    <row r="134" spans="1:2" ht="12" customHeight="1" x14ac:dyDescent="0.2">
      <c r="A134" s="238"/>
      <c r="B134" s="238"/>
    </row>
    <row r="135" spans="1:2" ht="12" customHeight="1" x14ac:dyDescent="0.2">
      <c r="A135" s="238"/>
      <c r="B135" s="238"/>
    </row>
    <row r="136" spans="1:2" ht="12" customHeight="1" x14ac:dyDescent="0.2">
      <c r="A136" s="238"/>
      <c r="B136" s="238"/>
    </row>
    <row r="137" spans="1:2" ht="12" customHeight="1" x14ac:dyDescent="0.2">
      <c r="A137" s="238"/>
      <c r="B137" s="238"/>
    </row>
    <row r="138" spans="1:2" ht="12" customHeight="1" x14ac:dyDescent="0.2">
      <c r="A138" s="238"/>
      <c r="B138" s="238"/>
    </row>
    <row r="139" spans="1:2" ht="12" customHeight="1" x14ac:dyDescent="0.2">
      <c r="A139" s="238"/>
      <c r="B139" s="238" t="s">
        <v>40</v>
      </c>
    </row>
    <row r="140" spans="1:2" x14ac:dyDescent="0.2">
      <c r="A140" s="238"/>
      <c r="B140" s="238"/>
    </row>
    <row r="141" spans="1:2" ht="12" customHeight="1" x14ac:dyDescent="0.2">
      <c r="A141" s="238"/>
      <c r="B141" s="238"/>
    </row>
    <row r="142" spans="1:2" x14ac:dyDescent="0.2">
      <c r="A142" s="238"/>
      <c r="B142" s="238"/>
    </row>
    <row r="143" spans="1:2" x14ac:dyDescent="0.2">
      <c r="A143" s="238"/>
      <c r="B143" s="238"/>
    </row>
    <row r="144" spans="1:2" x14ac:dyDescent="0.2">
      <c r="A144" s="238"/>
      <c r="B144" s="238"/>
    </row>
    <row r="145" spans="1:5" x14ac:dyDescent="0.2">
      <c r="A145" s="238"/>
      <c r="B145" s="238"/>
    </row>
    <row r="146" spans="1:5" x14ac:dyDescent="0.2">
      <c r="A146" s="238"/>
      <c r="B146" s="238"/>
    </row>
    <row r="147" spans="1:5" x14ac:dyDescent="0.2">
      <c r="A147" s="238"/>
      <c r="B147" s="238"/>
    </row>
    <row r="148" spans="1:5" x14ac:dyDescent="0.2">
      <c r="A148" s="238"/>
      <c r="B148" s="238"/>
    </row>
    <row r="149" spans="1:5" x14ac:dyDescent="0.2">
      <c r="A149" s="238"/>
      <c r="B149" s="238"/>
    </row>
    <row r="150" spans="1:5" x14ac:dyDescent="0.2">
      <c r="B150" s="85"/>
    </row>
    <row r="151" spans="1:5" x14ac:dyDescent="0.2">
      <c r="B151" s="85"/>
    </row>
    <row r="152" spans="1:5" x14ac:dyDescent="0.2">
      <c r="C152" s="239"/>
      <c r="D152" s="82"/>
      <c r="E152" s="67"/>
    </row>
    <row r="153" spans="1:5" x14ac:dyDescent="0.2">
      <c r="C153" s="239"/>
      <c r="D153" s="82"/>
      <c r="E153" s="67"/>
    </row>
    <row r="154" spans="1:5" x14ac:dyDescent="0.2">
      <c r="C154" s="239"/>
      <c r="D154" s="82"/>
      <c r="E154" s="67"/>
    </row>
    <row r="155" spans="1:5" x14ac:dyDescent="0.2">
      <c r="C155" s="239"/>
      <c r="D155" s="82"/>
      <c r="E155" s="67"/>
    </row>
    <row r="156" spans="1:5" x14ac:dyDescent="0.2">
      <c r="C156" s="239"/>
      <c r="D156" s="82"/>
      <c r="E156" s="67"/>
    </row>
    <row r="157" spans="1:5" x14ac:dyDescent="0.2">
      <c r="C157" s="239"/>
      <c r="D157" s="82"/>
      <c r="E157" s="67"/>
    </row>
    <row r="158" spans="1:5" x14ac:dyDescent="0.2">
      <c r="C158" s="239"/>
      <c r="D158" s="82"/>
      <c r="E158" s="67"/>
    </row>
    <row r="159" spans="1:5" x14ac:dyDescent="0.2">
      <c r="C159" s="239"/>
      <c r="D159" s="82"/>
      <c r="E159" s="67"/>
    </row>
    <row r="160" spans="1:5" x14ac:dyDescent="0.2">
      <c r="C160" s="239"/>
      <c r="D160" s="82"/>
      <c r="E160" s="67"/>
    </row>
    <row r="161" spans="3:5" x14ac:dyDescent="0.2">
      <c r="C161" s="239"/>
      <c r="D161" s="82"/>
      <c r="E161" s="67"/>
    </row>
    <row r="162" spans="3:5" x14ac:dyDescent="0.2">
      <c r="C162" s="239"/>
      <c r="D162" s="82"/>
      <c r="E162" s="67"/>
    </row>
    <row r="163" spans="3:5" x14ac:dyDescent="0.2">
      <c r="C163" s="239"/>
      <c r="D163" s="82"/>
      <c r="E163" s="67"/>
    </row>
    <row r="164" spans="3:5" x14ac:dyDescent="0.2">
      <c r="C164" s="239"/>
      <c r="D164" s="82"/>
      <c r="E164" s="67"/>
    </row>
    <row r="165" spans="3:5" x14ac:dyDescent="0.2">
      <c r="C165" s="239"/>
      <c r="D165" s="82"/>
      <c r="E165" s="67"/>
    </row>
    <row r="166" spans="3:5" x14ac:dyDescent="0.2">
      <c r="C166" s="239"/>
      <c r="D166" s="82"/>
      <c r="E166" s="67"/>
    </row>
    <row r="167" spans="3:5" x14ac:dyDescent="0.2">
      <c r="C167" s="239"/>
      <c r="D167" s="82"/>
      <c r="E167" s="67"/>
    </row>
    <row r="168" spans="3:5" x14ac:dyDescent="0.2">
      <c r="C168" s="239"/>
      <c r="D168" s="82"/>
      <c r="E168" s="67"/>
    </row>
    <row r="169" spans="3:5" x14ac:dyDescent="0.2">
      <c r="C169" s="239"/>
      <c r="D169" s="82"/>
      <c r="E169" s="67"/>
    </row>
    <row r="170" spans="3:5" x14ac:dyDescent="0.2">
      <c r="C170" s="239"/>
      <c r="D170" s="82"/>
      <c r="E170" s="67"/>
    </row>
    <row r="171" spans="3:5" x14ac:dyDescent="0.2">
      <c r="C171" s="239"/>
      <c r="D171" s="82"/>
      <c r="E171" s="67"/>
    </row>
    <row r="172" spans="3:5" x14ac:dyDescent="0.2">
      <c r="C172" s="239"/>
      <c r="D172" s="82"/>
      <c r="E172" s="67"/>
    </row>
    <row r="173" spans="3:5" x14ac:dyDescent="0.2">
      <c r="C173" s="239"/>
      <c r="D173" s="82"/>
      <c r="E173" s="67"/>
    </row>
    <row r="174" spans="3:5" x14ac:dyDescent="0.2">
      <c r="C174" s="239"/>
      <c r="D174" s="82"/>
      <c r="E174" s="67"/>
    </row>
    <row r="175" spans="3:5" x14ac:dyDescent="0.2">
      <c r="C175" s="239"/>
      <c r="D175" s="82"/>
      <c r="E175" s="67"/>
    </row>
    <row r="176" spans="3:5" x14ac:dyDescent="0.2">
      <c r="C176" s="239"/>
      <c r="D176" s="82"/>
      <c r="E176" s="67"/>
    </row>
    <row r="177" spans="3:5" x14ac:dyDescent="0.2">
      <c r="C177" s="239"/>
      <c r="D177" s="82"/>
      <c r="E177" s="67"/>
    </row>
    <row r="178" spans="3:5" x14ac:dyDescent="0.2">
      <c r="C178" s="239"/>
      <c r="D178" s="82"/>
      <c r="E178" s="67"/>
    </row>
    <row r="179" spans="3:5" x14ac:dyDescent="0.2">
      <c r="C179" s="239"/>
      <c r="D179" s="82"/>
      <c r="E179" s="67"/>
    </row>
    <row r="180" spans="3:5" x14ac:dyDescent="0.2">
      <c r="C180" s="239"/>
      <c r="D180" s="82"/>
      <c r="E180" s="67"/>
    </row>
    <row r="181" spans="3:5" x14ac:dyDescent="0.2">
      <c r="C181" s="239"/>
      <c r="D181" s="82"/>
      <c r="E181" s="67"/>
    </row>
    <row r="182" spans="3:5" x14ac:dyDescent="0.2">
      <c r="C182" s="239"/>
      <c r="D182" s="82"/>
      <c r="E182" s="67"/>
    </row>
    <row r="183" spans="3:5" x14ac:dyDescent="0.2">
      <c r="C183" s="239"/>
      <c r="D183" s="82"/>
      <c r="E183" s="67"/>
    </row>
    <row r="184" spans="3:5" x14ac:dyDescent="0.2">
      <c r="C184" s="239"/>
      <c r="D184" s="82"/>
      <c r="E184" s="67"/>
    </row>
    <row r="185" spans="3:5" x14ac:dyDescent="0.2">
      <c r="C185" s="239"/>
      <c r="D185" s="82"/>
      <c r="E185" s="67"/>
    </row>
    <row r="186" spans="3:5" x14ac:dyDescent="0.2">
      <c r="C186" s="239"/>
      <c r="D186" s="82"/>
      <c r="E186" s="67"/>
    </row>
    <row r="187" spans="3:5" x14ac:dyDescent="0.2">
      <c r="C187" s="239"/>
      <c r="D187" s="82"/>
      <c r="E187" s="67"/>
    </row>
    <row r="188" spans="3:5" x14ac:dyDescent="0.2">
      <c r="C188" s="239"/>
      <c r="D188" s="82"/>
      <c r="E188" s="67"/>
    </row>
    <row r="189" spans="3:5" x14ac:dyDescent="0.2">
      <c r="C189" s="239"/>
      <c r="D189" s="82"/>
      <c r="E189" s="67"/>
    </row>
    <row r="190" spans="3:5" x14ac:dyDescent="0.2">
      <c r="C190" s="239"/>
      <c r="D190" s="82"/>
      <c r="E190" s="67"/>
    </row>
    <row r="191" spans="3:5" x14ac:dyDescent="0.2">
      <c r="C191" s="239"/>
      <c r="D191" s="82"/>
      <c r="E191" s="67"/>
    </row>
    <row r="192" spans="3:5" x14ac:dyDescent="0.2">
      <c r="C192" s="239"/>
      <c r="D192" s="82"/>
      <c r="E192" s="67"/>
    </row>
    <row r="193" spans="3:5" x14ac:dyDescent="0.2">
      <c r="C193" s="239"/>
      <c r="D193" s="82"/>
      <c r="E193" s="67"/>
    </row>
    <row r="194" spans="3:5" x14ac:dyDescent="0.2">
      <c r="C194" s="239"/>
      <c r="D194" s="82"/>
      <c r="E194" s="67"/>
    </row>
    <row r="195" spans="3:5" x14ac:dyDescent="0.2">
      <c r="C195" s="239"/>
      <c r="D195" s="82"/>
      <c r="E195" s="67"/>
    </row>
    <row r="196" spans="3:5" x14ac:dyDescent="0.2">
      <c r="C196" s="239"/>
      <c r="D196" s="82"/>
      <c r="E196" s="67"/>
    </row>
    <row r="197" spans="3:5" x14ac:dyDescent="0.2">
      <c r="C197" s="239"/>
      <c r="D197" s="82"/>
      <c r="E197" s="67"/>
    </row>
    <row r="198" spans="3:5" x14ac:dyDescent="0.2">
      <c r="C198" s="239"/>
      <c r="D198" s="82"/>
      <c r="E198" s="67"/>
    </row>
    <row r="199" spans="3:5" x14ac:dyDescent="0.2">
      <c r="C199" s="239"/>
      <c r="D199" s="82"/>
      <c r="E199" s="67"/>
    </row>
    <row r="200" spans="3:5" x14ac:dyDescent="0.2">
      <c r="C200" s="239"/>
      <c r="D200" s="82"/>
      <c r="E200" s="67"/>
    </row>
    <row r="201" spans="3:5" x14ac:dyDescent="0.2">
      <c r="C201" s="239"/>
      <c r="D201" s="82"/>
      <c r="E201" s="67"/>
    </row>
    <row r="202" spans="3:5" x14ac:dyDescent="0.2">
      <c r="C202" s="239"/>
      <c r="D202" s="82"/>
      <c r="E202" s="67"/>
    </row>
    <row r="203" spans="3:5" x14ac:dyDescent="0.2">
      <c r="C203" s="239"/>
      <c r="D203" s="82"/>
      <c r="E203" s="67"/>
    </row>
    <row r="204" spans="3:5" x14ac:dyDescent="0.2">
      <c r="C204" s="239"/>
      <c r="D204" s="82"/>
      <c r="E204" s="67"/>
    </row>
    <row r="205" spans="3:5" x14ac:dyDescent="0.2">
      <c r="C205" s="239"/>
      <c r="D205" s="82"/>
      <c r="E205" s="67"/>
    </row>
    <row r="206" spans="3:5" x14ac:dyDescent="0.2">
      <c r="C206" s="239"/>
      <c r="D206" s="82"/>
      <c r="E206" s="67"/>
    </row>
    <row r="207" spans="3:5" x14ac:dyDescent="0.2">
      <c r="C207" s="239"/>
      <c r="D207" s="82"/>
      <c r="E207" s="67"/>
    </row>
    <row r="208" spans="3:5" x14ac:dyDescent="0.2">
      <c r="C208" s="239"/>
      <c r="D208" s="82"/>
      <c r="E208" s="67"/>
    </row>
    <row r="209" spans="3:5" x14ac:dyDescent="0.2">
      <c r="C209" s="239"/>
      <c r="D209" s="82"/>
      <c r="E209" s="67"/>
    </row>
    <row r="210" spans="3:5" x14ac:dyDescent="0.2">
      <c r="C210" s="239"/>
      <c r="D210" s="82"/>
      <c r="E210" s="67"/>
    </row>
    <row r="211" spans="3:5" x14ac:dyDescent="0.2">
      <c r="C211" s="239"/>
      <c r="D211" s="82"/>
      <c r="E211" s="67"/>
    </row>
    <row r="212" spans="3:5" x14ac:dyDescent="0.2">
      <c r="C212" s="239"/>
      <c r="D212" s="82"/>
      <c r="E212" s="67"/>
    </row>
    <row r="213" spans="3:5" x14ac:dyDescent="0.2">
      <c r="C213" s="239"/>
      <c r="D213" s="82"/>
      <c r="E213" s="67"/>
    </row>
    <row r="214" spans="3:5" x14ac:dyDescent="0.2">
      <c r="C214" s="239"/>
      <c r="D214" s="82"/>
      <c r="E214" s="67"/>
    </row>
    <row r="215" spans="3:5" x14ac:dyDescent="0.2">
      <c r="C215" s="239"/>
      <c r="D215" s="82"/>
      <c r="E215" s="67"/>
    </row>
    <row r="216" spans="3:5" x14ac:dyDescent="0.2">
      <c r="C216" s="239"/>
      <c r="D216" s="82"/>
      <c r="E216" s="67"/>
    </row>
    <row r="217" spans="3:5" x14ac:dyDescent="0.2">
      <c r="C217" s="239"/>
      <c r="D217" s="82"/>
      <c r="E217" s="67"/>
    </row>
    <row r="218" spans="3:5" x14ac:dyDescent="0.2">
      <c r="C218" s="239"/>
      <c r="D218" s="82"/>
      <c r="E218" s="67"/>
    </row>
    <row r="219" spans="3:5" x14ac:dyDescent="0.2">
      <c r="C219" s="239"/>
      <c r="D219" s="82"/>
      <c r="E219" s="67"/>
    </row>
    <row r="220" spans="3:5" x14ac:dyDescent="0.2">
      <c r="C220" s="239"/>
      <c r="D220" s="82"/>
      <c r="E220" s="67"/>
    </row>
    <row r="221" spans="3:5" x14ac:dyDescent="0.2">
      <c r="C221" s="239"/>
      <c r="D221" s="82"/>
      <c r="E221" s="67"/>
    </row>
    <row r="222" spans="3:5" x14ac:dyDescent="0.2">
      <c r="C222" s="239"/>
      <c r="D222" s="82"/>
      <c r="E222" s="67"/>
    </row>
    <row r="223" spans="3:5" x14ac:dyDescent="0.2">
      <c r="C223" s="239"/>
      <c r="D223" s="82"/>
      <c r="E223" s="67"/>
    </row>
    <row r="224" spans="3:5" x14ac:dyDescent="0.2">
      <c r="C224" s="239"/>
      <c r="D224" s="82"/>
      <c r="E224" s="67"/>
    </row>
    <row r="225" spans="3:5" x14ac:dyDescent="0.2">
      <c r="C225" s="239"/>
      <c r="D225" s="82"/>
      <c r="E225" s="67"/>
    </row>
    <row r="226" spans="3:5" x14ac:dyDescent="0.2">
      <c r="C226" s="239"/>
      <c r="D226" s="82"/>
      <c r="E226" s="67"/>
    </row>
    <row r="227" spans="3:5" x14ac:dyDescent="0.2">
      <c r="C227" s="239"/>
      <c r="D227" s="82"/>
      <c r="E227" s="67"/>
    </row>
    <row r="228" spans="3:5" x14ac:dyDescent="0.2">
      <c r="C228" s="239"/>
      <c r="D228" s="82"/>
      <c r="E228" s="67"/>
    </row>
    <row r="229" spans="3:5" x14ac:dyDescent="0.2">
      <c r="C229" s="239"/>
      <c r="D229" s="82"/>
      <c r="E229" s="67"/>
    </row>
    <row r="230" spans="3:5" x14ac:dyDescent="0.2">
      <c r="C230" s="239"/>
      <c r="D230" s="82"/>
      <c r="E230" s="67"/>
    </row>
    <row r="231" spans="3:5" x14ac:dyDescent="0.2">
      <c r="C231" s="239"/>
      <c r="D231" s="82"/>
      <c r="E231" s="67"/>
    </row>
    <row r="232" spans="3:5" x14ac:dyDescent="0.2">
      <c r="C232" s="239"/>
      <c r="D232" s="82"/>
      <c r="E232" s="67"/>
    </row>
    <row r="233" spans="3:5" x14ac:dyDescent="0.2">
      <c r="C233" s="239"/>
      <c r="D233" s="82"/>
      <c r="E233" s="67"/>
    </row>
    <row r="234" spans="3:5" x14ac:dyDescent="0.2">
      <c r="C234" s="239"/>
      <c r="D234" s="82"/>
      <c r="E234" s="67"/>
    </row>
    <row r="235" spans="3:5" x14ac:dyDescent="0.2">
      <c r="C235" s="239"/>
      <c r="D235" s="82"/>
      <c r="E235" s="67"/>
    </row>
    <row r="236" spans="3:5" x14ac:dyDescent="0.2">
      <c r="C236" s="239"/>
      <c r="D236" s="82"/>
      <c r="E236" s="67"/>
    </row>
    <row r="237" spans="3:5" x14ac:dyDescent="0.2">
      <c r="C237" s="239"/>
      <c r="D237" s="82"/>
      <c r="E237" s="67"/>
    </row>
    <row r="238" spans="3:5" x14ac:dyDescent="0.2">
      <c r="C238" s="239"/>
      <c r="D238" s="82"/>
      <c r="E238" s="67"/>
    </row>
    <row r="239" spans="3:5" x14ac:dyDescent="0.2">
      <c r="C239" s="239"/>
      <c r="D239" s="82"/>
      <c r="E239" s="67"/>
    </row>
    <row r="240" spans="3:5" x14ac:dyDescent="0.2">
      <c r="C240" s="239"/>
      <c r="D240" s="82"/>
      <c r="E240" s="67"/>
    </row>
    <row r="241" spans="3:5" x14ac:dyDescent="0.2">
      <c r="C241" s="239"/>
      <c r="D241" s="82"/>
      <c r="E241" s="67"/>
    </row>
    <row r="242" spans="3:5" x14ac:dyDescent="0.2">
      <c r="C242" s="239"/>
      <c r="D242" s="82"/>
      <c r="E242" s="67"/>
    </row>
    <row r="243" spans="3:5" x14ac:dyDescent="0.2">
      <c r="C243" s="239"/>
      <c r="D243" s="82"/>
      <c r="E243" s="67"/>
    </row>
    <row r="244" spans="3:5" x14ac:dyDescent="0.2">
      <c r="C244" s="239"/>
      <c r="D244" s="82"/>
      <c r="E244" s="67"/>
    </row>
    <row r="245" spans="3:5" x14ac:dyDescent="0.2">
      <c r="C245" s="239"/>
      <c r="D245" s="82"/>
      <c r="E245" s="67"/>
    </row>
    <row r="246" spans="3:5" x14ac:dyDescent="0.2">
      <c r="C246" s="239"/>
      <c r="D246" s="82"/>
      <c r="E246" s="67"/>
    </row>
    <row r="247" spans="3:5" x14ac:dyDescent="0.2">
      <c r="C247" s="239"/>
      <c r="D247" s="82"/>
      <c r="E247" s="67"/>
    </row>
    <row r="248" spans="3:5" x14ac:dyDescent="0.2">
      <c r="C248" s="239"/>
      <c r="D248" s="82"/>
      <c r="E248" s="67"/>
    </row>
    <row r="249" spans="3:5" x14ac:dyDescent="0.2">
      <c r="C249" s="239"/>
      <c r="D249" s="82"/>
      <c r="E249" s="67"/>
    </row>
    <row r="250" spans="3:5" x14ac:dyDescent="0.2">
      <c r="C250" s="239"/>
      <c r="D250" s="82"/>
      <c r="E250" s="67"/>
    </row>
    <row r="251" spans="3:5" x14ac:dyDescent="0.2">
      <c r="C251" s="239"/>
      <c r="D251" s="82"/>
      <c r="E251" s="67"/>
    </row>
    <row r="252" spans="3:5" x14ac:dyDescent="0.2">
      <c r="C252" s="239"/>
      <c r="D252" s="82"/>
      <c r="E252" s="67"/>
    </row>
    <row r="253" spans="3:5" x14ac:dyDescent="0.2">
      <c r="C253" s="239"/>
      <c r="D253" s="82"/>
      <c r="E253" s="67"/>
    </row>
    <row r="254" spans="3:5" x14ac:dyDescent="0.2">
      <c r="C254" s="239"/>
      <c r="D254" s="82"/>
      <c r="E254" s="67"/>
    </row>
    <row r="255" spans="3:5" x14ac:dyDescent="0.2">
      <c r="C255" s="239"/>
      <c r="D255" s="82"/>
      <c r="E255" s="67"/>
    </row>
    <row r="256" spans="3:5" x14ac:dyDescent="0.2">
      <c r="C256" s="239"/>
      <c r="D256" s="82"/>
      <c r="E256" s="67"/>
    </row>
    <row r="257" spans="3:5" x14ac:dyDescent="0.2">
      <c r="C257" s="239"/>
      <c r="D257" s="82"/>
      <c r="E257" s="67"/>
    </row>
    <row r="258" spans="3:5" x14ac:dyDescent="0.2">
      <c r="C258" s="239"/>
      <c r="D258" s="82"/>
      <c r="E258" s="67"/>
    </row>
    <row r="259" spans="3:5" x14ac:dyDescent="0.2">
      <c r="C259" s="239"/>
      <c r="D259" s="82"/>
      <c r="E259" s="67"/>
    </row>
    <row r="260" spans="3:5" x14ac:dyDescent="0.2">
      <c r="C260" s="239"/>
      <c r="D260" s="82"/>
      <c r="E260" s="67"/>
    </row>
    <row r="261" spans="3:5" x14ac:dyDescent="0.2">
      <c r="C261" s="239"/>
      <c r="D261" s="82"/>
      <c r="E261" s="67"/>
    </row>
    <row r="262" spans="3:5" x14ac:dyDescent="0.2">
      <c r="C262" s="239"/>
      <c r="D262" s="82"/>
      <c r="E262" s="67"/>
    </row>
    <row r="263" spans="3:5" x14ac:dyDescent="0.2">
      <c r="C263" s="239"/>
      <c r="D263" s="82"/>
      <c r="E263" s="67"/>
    </row>
    <row r="264" spans="3:5" x14ac:dyDescent="0.2">
      <c r="C264" s="239"/>
      <c r="D264" s="82"/>
      <c r="E264" s="67"/>
    </row>
    <row r="265" spans="3:5" x14ac:dyDescent="0.2">
      <c r="C265" s="239"/>
      <c r="D265" s="82"/>
      <c r="E265" s="67"/>
    </row>
    <row r="266" spans="3:5" x14ac:dyDescent="0.2">
      <c r="C266" s="239"/>
      <c r="D266" s="82"/>
      <c r="E266" s="67"/>
    </row>
    <row r="267" spans="3:5" x14ac:dyDescent="0.2">
      <c r="C267" s="239"/>
      <c r="D267" s="82"/>
      <c r="E267" s="67"/>
    </row>
    <row r="268" spans="3:5" x14ac:dyDescent="0.2">
      <c r="C268" s="239"/>
      <c r="D268" s="82"/>
      <c r="E268" s="67"/>
    </row>
    <row r="269" spans="3:5" x14ac:dyDescent="0.2">
      <c r="C269" s="239"/>
      <c r="D269" s="82"/>
      <c r="E269" s="67"/>
    </row>
    <row r="270" spans="3:5" x14ac:dyDescent="0.2">
      <c r="C270" s="239"/>
      <c r="D270" s="82"/>
      <c r="E270" s="67"/>
    </row>
    <row r="271" spans="3:5" x14ac:dyDescent="0.2">
      <c r="C271" s="239"/>
      <c r="D271" s="82"/>
      <c r="E271" s="67"/>
    </row>
    <row r="272" spans="3:5" x14ac:dyDescent="0.2">
      <c r="C272" s="239"/>
      <c r="D272" s="82"/>
      <c r="E272" s="67"/>
    </row>
    <row r="273" spans="3:5" x14ac:dyDescent="0.2">
      <c r="C273" s="239"/>
      <c r="D273" s="82"/>
      <c r="E273" s="67"/>
    </row>
    <row r="274" spans="3:5" x14ac:dyDescent="0.2">
      <c r="C274" s="239"/>
      <c r="D274" s="82"/>
      <c r="E274" s="67"/>
    </row>
    <row r="275" spans="3:5" x14ac:dyDescent="0.2">
      <c r="C275" s="239"/>
      <c r="D275" s="82"/>
      <c r="E275" s="67"/>
    </row>
    <row r="276" spans="3:5" x14ac:dyDescent="0.2">
      <c r="C276" s="239"/>
      <c r="D276" s="82"/>
      <c r="E276" s="67"/>
    </row>
    <row r="277" spans="3:5" x14ac:dyDescent="0.2">
      <c r="C277" s="239"/>
      <c r="D277" s="82"/>
      <c r="E277" s="67"/>
    </row>
    <row r="278" spans="3:5" x14ac:dyDescent="0.2">
      <c r="C278" s="239"/>
      <c r="D278" s="82"/>
      <c r="E278" s="67"/>
    </row>
    <row r="279" spans="3:5" x14ac:dyDescent="0.2">
      <c r="C279" s="239"/>
      <c r="D279" s="82"/>
      <c r="E279" s="67"/>
    </row>
    <row r="280" spans="3:5" x14ac:dyDescent="0.2">
      <c r="C280" s="239"/>
      <c r="D280" s="82"/>
      <c r="E280" s="67"/>
    </row>
    <row r="281" spans="3:5" x14ac:dyDescent="0.2">
      <c r="C281" s="239"/>
      <c r="D281" s="82"/>
      <c r="E281" s="67"/>
    </row>
    <row r="282" spans="3:5" x14ac:dyDescent="0.2">
      <c r="C282" s="239"/>
      <c r="D282" s="82"/>
      <c r="E282" s="67"/>
    </row>
    <row r="283" spans="3:5" x14ac:dyDescent="0.2">
      <c r="C283" s="239"/>
      <c r="D283" s="82"/>
      <c r="E283" s="67"/>
    </row>
    <row r="284" spans="3:5" x14ac:dyDescent="0.2">
      <c r="C284" s="239"/>
      <c r="D284" s="82"/>
      <c r="E284" s="67"/>
    </row>
    <row r="285" spans="3:5" x14ac:dyDescent="0.2">
      <c r="C285" s="239"/>
      <c r="D285" s="82"/>
      <c r="E285" s="67"/>
    </row>
    <row r="286" spans="3:5" x14ac:dyDescent="0.2">
      <c r="C286" s="239"/>
      <c r="D286" s="82"/>
      <c r="E286" s="67"/>
    </row>
    <row r="287" spans="3:5" x14ac:dyDescent="0.2">
      <c r="C287" s="239"/>
      <c r="D287" s="82"/>
      <c r="E287" s="67"/>
    </row>
    <row r="288" spans="3:5" x14ac:dyDescent="0.2">
      <c r="C288" s="239"/>
      <c r="D288" s="82"/>
      <c r="E288" s="67"/>
    </row>
    <row r="289" spans="3:5" x14ac:dyDescent="0.2">
      <c r="C289" s="239"/>
      <c r="D289" s="82"/>
      <c r="E289" s="67"/>
    </row>
    <row r="290" spans="3:5" x14ac:dyDescent="0.2">
      <c r="C290" s="239"/>
      <c r="D290" s="82"/>
      <c r="E290" s="67"/>
    </row>
    <row r="291" spans="3:5" x14ac:dyDescent="0.2">
      <c r="C291" s="239"/>
      <c r="D291" s="82"/>
      <c r="E291" s="67"/>
    </row>
    <row r="292" spans="3:5" x14ac:dyDescent="0.2">
      <c r="C292" s="239"/>
      <c r="D292" s="82"/>
      <c r="E292" s="67"/>
    </row>
    <row r="293" spans="3:5" x14ac:dyDescent="0.2">
      <c r="C293" s="239"/>
      <c r="D293" s="82"/>
      <c r="E293" s="67"/>
    </row>
    <row r="294" spans="3:5" x14ac:dyDescent="0.2">
      <c r="C294" s="239"/>
      <c r="D294" s="82"/>
      <c r="E294" s="67"/>
    </row>
    <row r="295" spans="3:5" x14ac:dyDescent="0.2">
      <c r="C295" s="239"/>
      <c r="D295" s="82"/>
      <c r="E295" s="67"/>
    </row>
    <row r="296" spans="3:5" x14ac:dyDescent="0.2">
      <c r="C296" s="239"/>
      <c r="D296" s="82"/>
      <c r="E296" s="67"/>
    </row>
    <row r="297" spans="3:5" x14ac:dyDescent="0.2">
      <c r="C297" s="239"/>
      <c r="D297" s="82"/>
      <c r="E297" s="67"/>
    </row>
    <row r="298" spans="3:5" x14ac:dyDescent="0.2">
      <c r="C298" s="239"/>
      <c r="D298" s="82"/>
      <c r="E298" s="67"/>
    </row>
    <row r="299" spans="3:5" x14ac:dyDescent="0.2">
      <c r="C299" s="239"/>
      <c r="D299" s="82"/>
      <c r="E299" s="67"/>
    </row>
    <row r="300" spans="3:5" x14ac:dyDescent="0.2">
      <c r="C300" s="239"/>
      <c r="D300" s="82"/>
      <c r="E300" s="67"/>
    </row>
    <row r="301" spans="3:5" x14ac:dyDescent="0.2">
      <c r="C301" s="239"/>
      <c r="D301" s="82"/>
      <c r="E301" s="67"/>
    </row>
    <row r="302" spans="3:5" x14ac:dyDescent="0.2">
      <c r="C302" s="239"/>
      <c r="D302" s="82"/>
      <c r="E302" s="67"/>
    </row>
    <row r="303" spans="3:5" x14ac:dyDescent="0.2">
      <c r="C303" s="239"/>
      <c r="D303" s="82"/>
      <c r="E303" s="67"/>
    </row>
    <row r="304" spans="3:5" x14ac:dyDescent="0.2">
      <c r="C304" s="239"/>
      <c r="D304" s="82"/>
      <c r="E304" s="67"/>
    </row>
    <row r="305" spans="3:5" x14ac:dyDescent="0.2">
      <c r="C305" s="239"/>
      <c r="D305" s="82"/>
      <c r="E305" s="67"/>
    </row>
    <row r="306" spans="3:5" x14ac:dyDescent="0.2">
      <c r="C306" s="239"/>
      <c r="D306" s="82"/>
      <c r="E306" s="67"/>
    </row>
    <row r="307" spans="3:5" x14ac:dyDescent="0.2">
      <c r="C307" s="239"/>
      <c r="D307" s="82"/>
      <c r="E307" s="67"/>
    </row>
    <row r="308" spans="3:5" x14ac:dyDescent="0.2">
      <c r="C308" s="239"/>
      <c r="D308" s="82"/>
      <c r="E308" s="67"/>
    </row>
    <row r="309" spans="3:5" x14ac:dyDescent="0.2">
      <c r="C309" s="239"/>
      <c r="D309" s="82"/>
      <c r="E309" s="67"/>
    </row>
    <row r="310" spans="3:5" x14ac:dyDescent="0.2">
      <c r="C310" s="239"/>
      <c r="D310" s="82"/>
      <c r="E310" s="67"/>
    </row>
    <row r="311" spans="3:5" x14ac:dyDescent="0.2">
      <c r="C311" s="239"/>
      <c r="D311" s="82"/>
      <c r="E311" s="67"/>
    </row>
    <row r="312" spans="3:5" x14ac:dyDescent="0.2">
      <c r="C312" s="239"/>
      <c r="D312" s="82"/>
      <c r="E312" s="67"/>
    </row>
    <row r="313" spans="3:5" x14ac:dyDescent="0.2">
      <c r="C313" s="239"/>
      <c r="D313" s="82"/>
      <c r="E313" s="67"/>
    </row>
    <row r="314" spans="3:5" x14ac:dyDescent="0.2">
      <c r="C314" s="239"/>
      <c r="D314" s="82"/>
      <c r="E314" s="67"/>
    </row>
    <row r="315" spans="3:5" x14ac:dyDescent="0.2">
      <c r="C315" s="239"/>
      <c r="D315" s="82"/>
      <c r="E315" s="67"/>
    </row>
    <row r="316" spans="3:5" x14ac:dyDescent="0.2">
      <c r="C316" s="239"/>
      <c r="D316" s="82"/>
      <c r="E316" s="67"/>
    </row>
    <row r="317" spans="3:5" x14ac:dyDescent="0.2">
      <c r="C317" s="239"/>
      <c r="D317" s="82"/>
      <c r="E317" s="67"/>
    </row>
    <row r="318" spans="3:5" x14ac:dyDescent="0.2">
      <c r="C318" s="239"/>
      <c r="D318" s="82"/>
      <c r="E318" s="67"/>
    </row>
    <row r="319" spans="3:5" x14ac:dyDescent="0.2">
      <c r="C319" s="239"/>
      <c r="D319" s="82"/>
      <c r="E319" s="67"/>
    </row>
    <row r="320" spans="3:5" x14ac:dyDescent="0.2">
      <c r="C320" s="239"/>
      <c r="D320" s="82"/>
      <c r="E320" s="67"/>
    </row>
    <row r="321" spans="3:5" x14ac:dyDescent="0.2">
      <c r="C321" s="239"/>
      <c r="D321" s="82"/>
      <c r="E321" s="67"/>
    </row>
    <row r="322" spans="3:5" x14ac:dyDescent="0.2">
      <c r="C322" s="239"/>
      <c r="D322" s="82"/>
      <c r="E322" s="67"/>
    </row>
    <row r="323" spans="3:5" x14ac:dyDescent="0.2">
      <c r="C323" s="239"/>
      <c r="D323" s="82"/>
      <c r="E323" s="67"/>
    </row>
    <row r="324" spans="3:5" x14ac:dyDescent="0.2">
      <c r="C324" s="239"/>
      <c r="D324" s="82"/>
      <c r="E324" s="67"/>
    </row>
    <row r="325" spans="3:5" x14ac:dyDescent="0.2">
      <c r="C325" s="239"/>
      <c r="D325" s="82"/>
      <c r="E325" s="67"/>
    </row>
    <row r="326" spans="3:5" x14ac:dyDescent="0.2">
      <c r="C326" s="239"/>
      <c r="D326" s="82"/>
      <c r="E326" s="67"/>
    </row>
    <row r="327" spans="3:5" x14ac:dyDescent="0.2">
      <c r="C327" s="239"/>
      <c r="D327" s="82"/>
      <c r="E327" s="67"/>
    </row>
    <row r="328" spans="3:5" x14ac:dyDescent="0.2">
      <c r="C328" s="239"/>
      <c r="D328" s="82"/>
      <c r="E328" s="67"/>
    </row>
    <row r="329" spans="3:5" x14ac:dyDescent="0.2">
      <c r="C329" s="239"/>
      <c r="D329" s="82"/>
      <c r="E329" s="67"/>
    </row>
    <row r="330" spans="3:5" x14ac:dyDescent="0.2">
      <c r="C330" s="239"/>
      <c r="D330" s="82"/>
      <c r="E330" s="67"/>
    </row>
    <row r="331" spans="3:5" x14ac:dyDescent="0.2">
      <c r="C331" s="239"/>
      <c r="D331" s="82"/>
      <c r="E331" s="67"/>
    </row>
    <row r="332" spans="3:5" x14ac:dyDescent="0.2">
      <c r="C332" s="239"/>
      <c r="D332" s="82"/>
      <c r="E332" s="67"/>
    </row>
    <row r="333" spans="3:5" x14ac:dyDescent="0.2">
      <c r="C333" s="239"/>
      <c r="D333" s="82"/>
      <c r="E333" s="67"/>
    </row>
    <row r="334" spans="3:5" x14ac:dyDescent="0.2">
      <c r="C334" s="239"/>
      <c r="D334" s="82"/>
      <c r="E334" s="67"/>
    </row>
    <row r="335" spans="3:5" x14ac:dyDescent="0.2">
      <c r="C335" s="239"/>
      <c r="D335" s="82"/>
      <c r="E335" s="67"/>
    </row>
    <row r="336" spans="3:5" x14ac:dyDescent="0.2">
      <c r="C336" s="239"/>
      <c r="D336" s="82"/>
      <c r="E336" s="67"/>
    </row>
    <row r="337" spans="3:5" x14ac:dyDescent="0.2">
      <c r="C337" s="239"/>
      <c r="D337" s="82"/>
      <c r="E337" s="67"/>
    </row>
    <row r="338" spans="3:5" x14ac:dyDescent="0.2">
      <c r="C338" s="239"/>
      <c r="D338" s="82"/>
      <c r="E338" s="67"/>
    </row>
    <row r="339" spans="3:5" x14ac:dyDescent="0.2">
      <c r="C339" s="239"/>
      <c r="D339" s="82"/>
      <c r="E339" s="67"/>
    </row>
    <row r="340" spans="3:5" x14ac:dyDescent="0.2">
      <c r="C340" s="239"/>
      <c r="D340" s="82"/>
      <c r="E340" s="67"/>
    </row>
    <row r="341" spans="3:5" x14ac:dyDescent="0.2">
      <c r="C341" s="239"/>
      <c r="D341" s="82"/>
      <c r="E341" s="67"/>
    </row>
    <row r="342" spans="3:5" x14ac:dyDescent="0.2">
      <c r="C342" s="239"/>
      <c r="D342" s="82"/>
      <c r="E342" s="67"/>
    </row>
    <row r="343" spans="3:5" x14ac:dyDescent="0.2">
      <c r="C343" s="239"/>
      <c r="D343" s="82"/>
      <c r="E343" s="67"/>
    </row>
    <row r="344" spans="3:5" x14ac:dyDescent="0.2">
      <c r="C344" s="239"/>
      <c r="D344" s="82"/>
      <c r="E344" s="67"/>
    </row>
    <row r="345" spans="3:5" x14ac:dyDescent="0.2">
      <c r="C345" s="239"/>
      <c r="D345" s="82"/>
      <c r="E345" s="67"/>
    </row>
    <row r="346" spans="3:5" x14ac:dyDescent="0.2">
      <c r="C346" s="239"/>
      <c r="D346" s="82"/>
      <c r="E346" s="67"/>
    </row>
    <row r="347" spans="3:5" x14ac:dyDescent="0.2">
      <c r="C347" s="239"/>
      <c r="D347" s="82"/>
      <c r="E347" s="67"/>
    </row>
    <row r="348" spans="3:5" x14ac:dyDescent="0.2">
      <c r="C348" s="239"/>
      <c r="D348" s="82"/>
      <c r="E348" s="67"/>
    </row>
    <row r="349" spans="3:5" x14ac:dyDescent="0.2">
      <c r="C349" s="239"/>
      <c r="D349" s="82"/>
      <c r="E349" s="67"/>
    </row>
    <row r="350" spans="3:5" x14ac:dyDescent="0.2">
      <c r="C350" s="239"/>
      <c r="D350" s="82"/>
      <c r="E350" s="67"/>
    </row>
    <row r="351" spans="3:5" x14ac:dyDescent="0.2">
      <c r="C351" s="239"/>
      <c r="D351" s="82"/>
      <c r="E351" s="67"/>
    </row>
    <row r="352" spans="3:5" x14ac:dyDescent="0.2">
      <c r="C352" s="239"/>
      <c r="D352" s="82"/>
      <c r="E352" s="67"/>
    </row>
    <row r="353" spans="3:5" x14ac:dyDescent="0.2">
      <c r="C353" s="239"/>
      <c r="D353" s="82"/>
      <c r="E353" s="67"/>
    </row>
    <row r="354" spans="3:5" x14ac:dyDescent="0.2">
      <c r="C354" s="239"/>
      <c r="D354" s="82"/>
      <c r="E354" s="67"/>
    </row>
    <row r="355" spans="3:5" x14ac:dyDescent="0.2">
      <c r="C355" s="239"/>
      <c r="D355" s="82"/>
      <c r="E355" s="67"/>
    </row>
    <row r="356" spans="3:5" x14ac:dyDescent="0.2">
      <c r="C356" s="239"/>
      <c r="D356" s="82"/>
      <c r="E356" s="67"/>
    </row>
    <row r="357" spans="3:5" x14ac:dyDescent="0.2">
      <c r="C357" s="239"/>
      <c r="D357" s="82"/>
      <c r="E357" s="67"/>
    </row>
    <row r="358" spans="3:5" x14ac:dyDescent="0.2">
      <c r="C358" s="239"/>
      <c r="D358" s="82"/>
      <c r="E358" s="67"/>
    </row>
    <row r="359" spans="3:5" x14ac:dyDescent="0.2">
      <c r="C359" s="239"/>
      <c r="D359" s="82"/>
      <c r="E359" s="67"/>
    </row>
    <row r="360" spans="3:5" x14ac:dyDescent="0.2">
      <c r="C360" s="239"/>
      <c r="D360" s="82"/>
      <c r="E360" s="67"/>
    </row>
    <row r="361" spans="3:5" x14ac:dyDescent="0.2">
      <c r="C361" s="239"/>
      <c r="D361" s="82"/>
      <c r="E361" s="67"/>
    </row>
    <row r="362" spans="3:5" x14ac:dyDescent="0.2">
      <c r="C362" s="239"/>
      <c r="D362" s="82"/>
      <c r="E362" s="67"/>
    </row>
    <row r="363" spans="3:5" x14ac:dyDescent="0.2">
      <c r="C363" s="239"/>
      <c r="D363" s="82"/>
      <c r="E363" s="67"/>
    </row>
    <row r="364" spans="3:5" x14ac:dyDescent="0.2">
      <c r="C364" s="239"/>
      <c r="D364" s="82"/>
      <c r="E364" s="67"/>
    </row>
    <row r="365" spans="3:5" x14ac:dyDescent="0.2">
      <c r="C365" s="239"/>
      <c r="D365" s="82"/>
      <c r="E365" s="67"/>
    </row>
    <row r="366" spans="3:5" x14ac:dyDescent="0.2">
      <c r="C366" s="239"/>
      <c r="D366" s="82"/>
      <c r="E366" s="67"/>
    </row>
    <row r="367" spans="3:5" x14ac:dyDescent="0.2">
      <c r="C367" s="239"/>
      <c r="D367" s="82"/>
      <c r="E367" s="67"/>
    </row>
    <row r="368" spans="3:5" x14ac:dyDescent="0.2">
      <c r="C368" s="239"/>
      <c r="D368" s="82"/>
      <c r="E368" s="67"/>
    </row>
    <row r="369" spans="3:5" x14ac:dyDescent="0.2">
      <c r="C369" s="239"/>
      <c r="D369" s="82"/>
      <c r="E369" s="67"/>
    </row>
    <row r="370" spans="3:5" x14ac:dyDescent="0.2">
      <c r="C370" s="239"/>
      <c r="D370" s="82"/>
      <c r="E370" s="67"/>
    </row>
    <row r="371" spans="3:5" x14ac:dyDescent="0.2">
      <c r="C371" s="239"/>
      <c r="D371" s="82"/>
      <c r="E371" s="67"/>
    </row>
    <row r="372" spans="3:5" x14ac:dyDescent="0.2">
      <c r="C372" s="239"/>
      <c r="D372" s="82"/>
      <c r="E372" s="67"/>
    </row>
    <row r="373" spans="3:5" x14ac:dyDescent="0.2">
      <c r="C373" s="239"/>
      <c r="D373" s="82"/>
      <c r="E373" s="67"/>
    </row>
    <row r="374" spans="3:5" x14ac:dyDescent="0.2">
      <c r="C374" s="239"/>
      <c r="D374" s="82"/>
      <c r="E374" s="67"/>
    </row>
    <row r="375" spans="3:5" x14ac:dyDescent="0.2">
      <c r="C375" s="239"/>
      <c r="D375" s="82"/>
      <c r="E375" s="67"/>
    </row>
    <row r="376" spans="3:5" x14ac:dyDescent="0.2">
      <c r="C376" s="239"/>
      <c r="D376" s="82"/>
      <c r="E376" s="67"/>
    </row>
    <row r="377" spans="3:5" x14ac:dyDescent="0.2">
      <c r="C377" s="239"/>
      <c r="D377" s="82"/>
      <c r="E377" s="67"/>
    </row>
    <row r="378" spans="3:5" x14ac:dyDescent="0.2">
      <c r="C378" s="239"/>
      <c r="D378" s="82"/>
      <c r="E378" s="67"/>
    </row>
    <row r="379" spans="3:5" x14ac:dyDescent="0.2">
      <c r="C379" s="239"/>
      <c r="D379" s="82"/>
      <c r="E379" s="67"/>
    </row>
    <row r="380" spans="3:5" x14ac:dyDescent="0.2">
      <c r="C380" s="239"/>
      <c r="D380" s="82"/>
      <c r="E380" s="67"/>
    </row>
    <row r="381" spans="3:5" x14ac:dyDescent="0.2">
      <c r="C381" s="239"/>
      <c r="D381" s="82"/>
      <c r="E381" s="67"/>
    </row>
    <row r="382" spans="3:5" x14ac:dyDescent="0.2">
      <c r="C382" s="239"/>
      <c r="D382" s="82"/>
      <c r="E382" s="67"/>
    </row>
    <row r="383" spans="3:5" x14ac:dyDescent="0.2">
      <c r="C383" s="239"/>
      <c r="D383" s="82"/>
      <c r="E383" s="67"/>
    </row>
    <row r="384" spans="3:5" x14ac:dyDescent="0.2">
      <c r="C384" s="239"/>
      <c r="D384" s="82"/>
      <c r="E384" s="67"/>
    </row>
    <row r="385" spans="3:5" x14ac:dyDescent="0.2">
      <c r="C385" s="239"/>
      <c r="D385" s="82"/>
      <c r="E385" s="67"/>
    </row>
    <row r="386" spans="3:5" x14ac:dyDescent="0.2">
      <c r="C386" s="239"/>
      <c r="D386" s="82"/>
      <c r="E386" s="67"/>
    </row>
    <row r="387" spans="3:5" x14ac:dyDescent="0.2">
      <c r="C387" s="239"/>
      <c r="D387" s="82"/>
      <c r="E387" s="67"/>
    </row>
    <row r="388" spans="3:5" x14ac:dyDescent="0.2">
      <c r="C388" s="239"/>
      <c r="D388" s="82"/>
      <c r="E388" s="67"/>
    </row>
    <row r="389" spans="3:5" x14ac:dyDescent="0.2">
      <c r="C389" s="239"/>
      <c r="D389" s="82"/>
      <c r="E389" s="67"/>
    </row>
    <row r="390" spans="3:5" x14ac:dyDescent="0.2">
      <c r="C390" s="239"/>
      <c r="D390" s="82"/>
      <c r="E390" s="67"/>
    </row>
    <row r="391" spans="3:5" x14ac:dyDescent="0.2">
      <c r="C391" s="239"/>
      <c r="D391" s="82"/>
      <c r="E391" s="67"/>
    </row>
    <row r="392" spans="3:5" x14ac:dyDescent="0.2">
      <c r="C392" s="239"/>
      <c r="D392" s="82"/>
      <c r="E392" s="67"/>
    </row>
    <row r="393" spans="3:5" x14ac:dyDescent="0.2">
      <c r="C393" s="239"/>
      <c r="D393" s="82"/>
      <c r="E393" s="67"/>
    </row>
    <row r="394" spans="3:5" x14ac:dyDescent="0.2">
      <c r="C394" s="239"/>
      <c r="D394" s="82"/>
      <c r="E394" s="67"/>
    </row>
    <row r="395" spans="3:5" x14ac:dyDescent="0.2">
      <c r="C395" s="239"/>
      <c r="D395" s="82"/>
      <c r="E395" s="67"/>
    </row>
    <row r="396" spans="3:5" x14ac:dyDescent="0.2">
      <c r="C396" s="239"/>
      <c r="D396" s="82"/>
      <c r="E396" s="67"/>
    </row>
    <row r="397" spans="3:5" x14ac:dyDescent="0.2">
      <c r="C397" s="239"/>
      <c r="D397" s="82"/>
      <c r="E397" s="67"/>
    </row>
    <row r="398" spans="3:5" x14ac:dyDescent="0.2">
      <c r="C398" s="239"/>
      <c r="D398" s="82"/>
      <c r="E398" s="67"/>
    </row>
    <row r="399" spans="3:5" x14ac:dyDescent="0.2">
      <c r="C399" s="239"/>
      <c r="D399" s="82"/>
      <c r="E399" s="67"/>
    </row>
    <row r="400" spans="3:5" x14ac:dyDescent="0.2">
      <c r="C400" s="239"/>
      <c r="D400" s="82"/>
      <c r="E400" s="67"/>
    </row>
    <row r="401" spans="3:5" x14ac:dyDescent="0.2">
      <c r="C401" s="239"/>
      <c r="D401" s="82"/>
      <c r="E401" s="67"/>
    </row>
    <row r="402" spans="3:5" x14ac:dyDescent="0.2">
      <c r="C402" s="239"/>
      <c r="D402" s="82"/>
      <c r="E402" s="67"/>
    </row>
    <row r="403" spans="3:5" x14ac:dyDescent="0.2">
      <c r="C403" s="239"/>
      <c r="D403" s="82"/>
      <c r="E403" s="67"/>
    </row>
    <row r="404" spans="3:5" x14ac:dyDescent="0.2">
      <c r="C404" s="239"/>
      <c r="D404" s="82"/>
      <c r="E404" s="67"/>
    </row>
    <row r="405" spans="3:5" x14ac:dyDescent="0.2">
      <c r="C405" s="239"/>
      <c r="D405" s="82"/>
      <c r="E405" s="67"/>
    </row>
    <row r="406" spans="3:5" x14ac:dyDescent="0.2">
      <c r="C406" s="239"/>
      <c r="D406" s="82"/>
      <c r="E406" s="67"/>
    </row>
    <row r="407" spans="3:5" x14ac:dyDescent="0.2">
      <c r="C407" s="239"/>
      <c r="D407" s="82"/>
      <c r="E407" s="67"/>
    </row>
    <row r="408" spans="3:5" x14ac:dyDescent="0.2">
      <c r="C408" s="239"/>
      <c r="D408" s="82"/>
      <c r="E408" s="67"/>
    </row>
    <row r="409" spans="3:5" x14ac:dyDescent="0.2">
      <c r="C409" s="239"/>
      <c r="D409" s="82"/>
      <c r="E409" s="67"/>
    </row>
    <row r="410" spans="3:5" x14ac:dyDescent="0.2">
      <c r="C410" s="239"/>
      <c r="D410" s="82"/>
      <c r="E410" s="67"/>
    </row>
    <row r="411" spans="3:5" x14ac:dyDescent="0.2">
      <c r="C411" s="239"/>
      <c r="D411" s="82"/>
      <c r="E411" s="67"/>
    </row>
    <row r="412" spans="3:5" x14ac:dyDescent="0.2">
      <c r="C412" s="239"/>
      <c r="D412" s="82"/>
      <c r="E412" s="67"/>
    </row>
    <row r="413" spans="3:5" x14ac:dyDescent="0.2">
      <c r="C413" s="239"/>
      <c r="D413" s="82"/>
      <c r="E413" s="67"/>
    </row>
    <row r="414" spans="3:5" x14ac:dyDescent="0.2">
      <c r="C414" s="239"/>
      <c r="D414" s="82"/>
      <c r="E414" s="67"/>
    </row>
    <row r="415" spans="3:5" x14ac:dyDescent="0.2">
      <c r="C415" s="239"/>
      <c r="D415" s="82"/>
      <c r="E415" s="67"/>
    </row>
    <row r="416" spans="3:5" x14ac:dyDescent="0.2">
      <c r="C416" s="239"/>
      <c r="D416" s="82"/>
      <c r="E416" s="67"/>
    </row>
    <row r="417" spans="3:5" x14ac:dyDescent="0.2">
      <c r="C417" s="239"/>
      <c r="D417" s="82"/>
      <c r="E417" s="67"/>
    </row>
    <row r="418" spans="3:5" x14ac:dyDescent="0.2">
      <c r="C418" s="239"/>
      <c r="D418" s="82"/>
      <c r="E418" s="67"/>
    </row>
    <row r="419" spans="3:5" x14ac:dyDescent="0.2">
      <c r="C419" s="239"/>
      <c r="D419" s="82"/>
      <c r="E419" s="67"/>
    </row>
    <row r="420" spans="3:5" x14ac:dyDescent="0.2">
      <c r="C420" s="239"/>
      <c r="D420" s="82"/>
      <c r="E420" s="67"/>
    </row>
    <row r="421" spans="3:5" x14ac:dyDescent="0.2">
      <c r="C421" s="239"/>
      <c r="D421" s="82"/>
      <c r="E421" s="67"/>
    </row>
    <row r="422" spans="3:5" x14ac:dyDescent="0.2">
      <c r="C422" s="239"/>
      <c r="D422" s="82"/>
      <c r="E422" s="67"/>
    </row>
    <row r="423" spans="3:5" x14ac:dyDescent="0.2">
      <c r="C423" s="239"/>
      <c r="D423" s="82"/>
      <c r="E423" s="67"/>
    </row>
    <row r="424" spans="3:5" x14ac:dyDescent="0.2">
      <c r="C424" s="239"/>
      <c r="D424" s="82"/>
      <c r="E424" s="67"/>
    </row>
    <row r="425" spans="3:5" x14ac:dyDescent="0.2">
      <c r="C425" s="239"/>
      <c r="D425" s="82"/>
      <c r="E425" s="67"/>
    </row>
    <row r="426" spans="3:5" x14ac:dyDescent="0.2">
      <c r="C426" s="239"/>
      <c r="D426" s="82"/>
      <c r="E426" s="67"/>
    </row>
    <row r="427" spans="3:5" x14ac:dyDescent="0.2">
      <c r="C427" s="239"/>
      <c r="D427" s="82"/>
      <c r="E427" s="67"/>
    </row>
    <row r="428" spans="3:5" x14ac:dyDescent="0.2">
      <c r="C428" s="239"/>
      <c r="D428" s="82"/>
      <c r="E428" s="67"/>
    </row>
    <row r="429" spans="3:5" x14ac:dyDescent="0.2">
      <c r="C429" s="239"/>
      <c r="D429" s="82"/>
      <c r="E429" s="67"/>
    </row>
    <row r="430" spans="3:5" x14ac:dyDescent="0.2">
      <c r="C430" s="239"/>
      <c r="D430" s="82"/>
      <c r="E430" s="67"/>
    </row>
    <row r="431" spans="3:5" x14ac:dyDescent="0.2">
      <c r="C431" s="239"/>
      <c r="D431" s="82"/>
      <c r="E431" s="67"/>
    </row>
    <row r="432" spans="3:5" x14ac:dyDescent="0.2">
      <c r="C432" s="239"/>
      <c r="D432" s="82"/>
      <c r="E432" s="67"/>
    </row>
    <row r="433" spans="3:5" x14ac:dyDescent="0.2">
      <c r="C433" s="239"/>
      <c r="D433" s="82"/>
      <c r="E433" s="67"/>
    </row>
    <row r="434" spans="3:5" x14ac:dyDescent="0.2">
      <c r="C434" s="239"/>
      <c r="D434" s="82"/>
      <c r="E434" s="67"/>
    </row>
    <row r="435" spans="3:5" x14ac:dyDescent="0.2">
      <c r="C435" s="239"/>
      <c r="D435" s="82"/>
      <c r="E435" s="67"/>
    </row>
    <row r="436" spans="3:5" x14ac:dyDescent="0.2">
      <c r="C436" s="239"/>
      <c r="D436" s="82"/>
      <c r="E436" s="67"/>
    </row>
    <row r="437" spans="3:5" x14ac:dyDescent="0.2">
      <c r="C437" s="239"/>
      <c r="D437" s="82"/>
      <c r="E437" s="67"/>
    </row>
    <row r="438" spans="3:5" x14ac:dyDescent="0.2">
      <c r="C438" s="239"/>
      <c r="D438" s="82"/>
      <c r="E438" s="67"/>
    </row>
    <row r="439" spans="3:5" x14ac:dyDescent="0.2">
      <c r="C439" s="239"/>
      <c r="D439" s="82"/>
      <c r="E439" s="67"/>
    </row>
    <row r="440" spans="3:5" x14ac:dyDescent="0.2">
      <c r="C440" s="239"/>
      <c r="D440" s="82"/>
      <c r="E440" s="67"/>
    </row>
    <row r="441" spans="3:5" x14ac:dyDescent="0.2">
      <c r="C441" s="239"/>
      <c r="D441" s="82"/>
      <c r="E441" s="67"/>
    </row>
    <row r="442" spans="3:5" x14ac:dyDescent="0.2">
      <c r="C442" s="239"/>
      <c r="D442" s="82"/>
      <c r="E442" s="67"/>
    </row>
    <row r="443" spans="3:5" x14ac:dyDescent="0.2">
      <c r="C443" s="239"/>
      <c r="D443" s="82"/>
      <c r="E443" s="67"/>
    </row>
    <row r="444" spans="3:5" x14ac:dyDescent="0.2">
      <c r="C444" s="239"/>
      <c r="D444" s="82"/>
      <c r="E444" s="67"/>
    </row>
    <row r="445" spans="3:5" x14ac:dyDescent="0.2">
      <c r="C445" s="239"/>
      <c r="D445" s="82"/>
      <c r="E445" s="67"/>
    </row>
    <row r="446" spans="3:5" x14ac:dyDescent="0.2">
      <c r="C446" s="239"/>
      <c r="D446" s="82"/>
      <c r="E446" s="67"/>
    </row>
    <row r="447" spans="3:5" x14ac:dyDescent="0.2">
      <c r="C447" s="239"/>
      <c r="D447" s="82"/>
      <c r="E447" s="67"/>
    </row>
    <row r="448" spans="3:5" x14ac:dyDescent="0.2">
      <c r="C448" s="239"/>
      <c r="D448" s="82"/>
      <c r="E448" s="67"/>
    </row>
    <row r="449" spans="3:5" x14ac:dyDescent="0.2">
      <c r="C449" s="239"/>
      <c r="D449" s="82"/>
      <c r="E449" s="67"/>
    </row>
    <row r="450" spans="3:5" x14ac:dyDescent="0.2">
      <c r="C450" s="239"/>
      <c r="D450" s="82"/>
      <c r="E450" s="67"/>
    </row>
    <row r="451" spans="3:5" x14ac:dyDescent="0.2">
      <c r="C451" s="239"/>
      <c r="D451" s="82"/>
      <c r="E451" s="67"/>
    </row>
    <row r="452" spans="3:5" x14ac:dyDescent="0.2">
      <c r="C452" s="239"/>
      <c r="D452" s="82"/>
      <c r="E452" s="67"/>
    </row>
    <row r="453" spans="3:5" x14ac:dyDescent="0.2">
      <c r="C453" s="239"/>
      <c r="D453" s="82"/>
      <c r="E453" s="67"/>
    </row>
    <row r="454" spans="3:5" x14ac:dyDescent="0.2">
      <c r="C454" s="239"/>
      <c r="D454" s="82"/>
      <c r="E454" s="67"/>
    </row>
    <row r="455" spans="3:5" x14ac:dyDescent="0.2">
      <c r="C455" s="239"/>
      <c r="D455" s="82"/>
      <c r="E455" s="67"/>
    </row>
    <row r="456" spans="3:5" x14ac:dyDescent="0.2">
      <c r="C456" s="239"/>
      <c r="D456" s="82"/>
      <c r="E456" s="67"/>
    </row>
    <row r="457" spans="3:5" x14ac:dyDescent="0.2">
      <c r="C457" s="239"/>
      <c r="D457" s="82"/>
      <c r="E457" s="67"/>
    </row>
    <row r="458" spans="3:5" x14ac:dyDescent="0.2">
      <c r="C458" s="239"/>
      <c r="D458" s="82"/>
      <c r="E458" s="67"/>
    </row>
    <row r="459" spans="3:5" x14ac:dyDescent="0.2">
      <c r="C459" s="239"/>
      <c r="D459" s="82"/>
      <c r="E459" s="67"/>
    </row>
    <row r="460" spans="3:5" x14ac:dyDescent="0.2">
      <c r="C460" s="239"/>
      <c r="D460" s="82"/>
      <c r="E460" s="67"/>
    </row>
    <row r="461" spans="3:5" x14ac:dyDescent="0.2">
      <c r="C461" s="239"/>
      <c r="D461" s="82"/>
      <c r="E461" s="67"/>
    </row>
    <row r="462" spans="3:5" x14ac:dyDescent="0.2">
      <c r="C462" s="239"/>
      <c r="D462" s="82"/>
      <c r="E462" s="67"/>
    </row>
    <row r="463" spans="3:5" x14ac:dyDescent="0.2">
      <c r="C463" s="239"/>
      <c r="D463" s="82"/>
      <c r="E463" s="67"/>
    </row>
    <row r="464" spans="3:5" x14ac:dyDescent="0.2">
      <c r="C464" s="239"/>
      <c r="D464" s="82"/>
      <c r="E464" s="67"/>
    </row>
    <row r="465" spans="3:5" x14ac:dyDescent="0.2">
      <c r="C465" s="239"/>
      <c r="D465" s="82"/>
      <c r="E465" s="67"/>
    </row>
    <row r="466" spans="3:5" x14ac:dyDescent="0.2">
      <c r="C466" s="239"/>
      <c r="D466" s="82"/>
      <c r="E466" s="67"/>
    </row>
    <row r="467" spans="3:5" x14ac:dyDescent="0.2">
      <c r="C467" s="239"/>
      <c r="D467" s="82"/>
      <c r="E467" s="67"/>
    </row>
    <row r="468" spans="3:5" x14ac:dyDescent="0.2">
      <c r="C468" s="239"/>
      <c r="D468" s="82"/>
      <c r="E468" s="67"/>
    </row>
    <row r="469" spans="3:5" x14ac:dyDescent="0.2">
      <c r="C469" s="239"/>
      <c r="D469" s="82"/>
      <c r="E469" s="67"/>
    </row>
    <row r="470" spans="3:5" x14ac:dyDescent="0.2">
      <c r="C470" s="239"/>
      <c r="D470" s="82"/>
      <c r="E470" s="67"/>
    </row>
    <row r="471" spans="3:5" x14ac:dyDescent="0.2">
      <c r="C471" s="239"/>
      <c r="D471" s="82"/>
      <c r="E471" s="67"/>
    </row>
    <row r="472" spans="3:5" x14ac:dyDescent="0.2">
      <c r="C472" s="239"/>
      <c r="D472" s="82"/>
      <c r="E472" s="67"/>
    </row>
    <row r="473" spans="3:5" x14ac:dyDescent="0.2">
      <c r="C473" s="239"/>
      <c r="D473" s="82"/>
      <c r="E473" s="67"/>
    </row>
    <row r="474" spans="3:5" x14ac:dyDescent="0.2">
      <c r="C474" s="239"/>
      <c r="D474" s="82"/>
      <c r="E474" s="67"/>
    </row>
    <row r="475" spans="3:5" x14ac:dyDescent="0.2">
      <c r="C475" s="239"/>
      <c r="D475" s="82"/>
      <c r="E475" s="67"/>
    </row>
    <row r="476" spans="3:5" x14ac:dyDescent="0.2">
      <c r="C476" s="239"/>
      <c r="D476" s="82"/>
      <c r="E476" s="67"/>
    </row>
    <row r="477" spans="3:5" x14ac:dyDescent="0.2">
      <c r="C477" s="239"/>
      <c r="D477" s="82"/>
      <c r="E477" s="67"/>
    </row>
    <row r="478" spans="3:5" x14ac:dyDescent="0.2">
      <c r="C478" s="239"/>
      <c r="D478" s="82"/>
      <c r="E478" s="67"/>
    </row>
    <row r="479" spans="3:5" x14ac:dyDescent="0.2">
      <c r="C479" s="239"/>
      <c r="D479" s="82"/>
      <c r="E479" s="67"/>
    </row>
    <row r="480" spans="3:5" x14ac:dyDescent="0.2">
      <c r="C480" s="239"/>
      <c r="D480" s="82"/>
      <c r="E480" s="67"/>
    </row>
    <row r="481" spans="3:5" x14ac:dyDescent="0.2">
      <c r="C481" s="239"/>
      <c r="D481" s="82"/>
      <c r="E481" s="67"/>
    </row>
    <row r="482" spans="3:5" x14ac:dyDescent="0.2">
      <c r="C482" s="239"/>
      <c r="D482" s="82"/>
      <c r="E482" s="67"/>
    </row>
    <row r="483" spans="3:5" x14ac:dyDescent="0.2">
      <c r="C483" s="239"/>
      <c r="D483" s="82"/>
      <c r="E483" s="67"/>
    </row>
    <row r="484" spans="3:5" x14ac:dyDescent="0.2">
      <c r="C484" s="239"/>
      <c r="D484" s="82"/>
      <c r="E484" s="67"/>
    </row>
    <row r="485" spans="3:5" x14ac:dyDescent="0.2">
      <c r="C485" s="239"/>
      <c r="D485" s="82"/>
      <c r="E485" s="67"/>
    </row>
    <row r="486" spans="3:5" x14ac:dyDescent="0.2">
      <c r="C486" s="239"/>
      <c r="D486" s="82"/>
      <c r="E486" s="67"/>
    </row>
    <row r="487" spans="3:5" x14ac:dyDescent="0.2">
      <c r="C487" s="239"/>
      <c r="D487" s="82"/>
      <c r="E487" s="67"/>
    </row>
    <row r="488" spans="3:5" x14ac:dyDescent="0.2">
      <c r="C488" s="239"/>
      <c r="D488" s="82"/>
      <c r="E488" s="67"/>
    </row>
    <row r="489" spans="3:5" x14ac:dyDescent="0.2">
      <c r="C489" s="239"/>
      <c r="D489" s="82"/>
      <c r="E489" s="67"/>
    </row>
    <row r="490" spans="3:5" x14ac:dyDescent="0.2">
      <c r="C490" s="239"/>
      <c r="D490" s="82"/>
      <c r="E490" s="67"/>
    </row>
    <row r="491" spans="3:5" x14ac:dyDescent="0.2">
      <c r="C491" s="239"/>
      <c r="D491" s="82"/>
      <c r="E491" s="67"/>
    </row>
    <row r="492" spans="3:5" x14ac:dyDescent="0.2">
      <c r="C492" s="239"/>
      <c r="D492" s="82"/>
      <c r="E492" s="67"/>
    </row>
    <row r="493" spans="3:5" x14ac:dyDescent="0.2">
      <c r="C493" s="239"/>
      <c r="D493" s="82"/>
      <c r="E493" s="67"/>
    </row>
    <row r="494" spans="3:5" x14ac:dyDescent="0.2">
      <c r="C494" s="239"/>
      <c r="D494" s="82"/>
      <c r="E494" s="67"/>
    </row>
    <row r="495" spans="3:5" x14ac:dyDescent="0.2">
      <c r="C495" s="239"/>
      <c r="D495" s="82"/>
      <c r="E495" s="67"/>
    </row>
    <row r="496" spans="3:5" x14ac:dyDescent="0.2">
      <c r="C496" s="239"/>
      <c r="D496" s="82"/>
      <c r="E496" s="67"/>
    </row>
    <row r="497" spans="3:5" x14ac:dyDescent="0.2">
      <c r="C497" s="239"/>
      <c r="D497" s="82"/>
      <c r="E497" s="67"/>
    </row>
    <row r="498" spans="3:5" x14ac:dyDescent="0.2">
      <c r="C498" s="239"/>
      <c r="D498" s="82"/>
      <c r="E498" s="67"/>
    </row>
    <row r="499" spans="3:5" x14ac:dyDescent="0.2">
      <c r="C499" s="239"/>
      <c r="D499" s="82"/>
      <c r="E499" s="67"/>
    </row>
    <row r="500" spans="3:5" x14ac:dyDescent="0.2">
      <c r="C500" s="239"/>
      <c r="D500" s="82"/>
      <c r="E500" s="67"/>
    </row>
    <row r="501" spans="3:5" x14ac:dyDescent="0.2">
      <c r="C501" s="239"/>
      <c r="D501" s="82"/>
      <c r="E501" s="67"/>
    </row>
    <row r="502" spans="3:5" x14ac:dyDescent="0.2">
      <c r="C502" s="239"/>
      <c r="D502" s="82"/>
      <c r="E502" s="67"/>
    </row>
    <row r="503" spans="3:5" x14ac:dyDescent="0.2">
      <c r="C503" s="239"/>
      <c r="D503" s="82"/>
      <c r="E503" s="67"/>
    </row>
    <row r="504" spans="3:5" x14ac:dyDescent="0.2">
      <c r="C504" s="239"/>
      <c r="D504" s="82"/>
      <c r="E504" s="67"/>
    </row>
    <row r="505" spans="3:5" x14ac:dyDescent="0.2">
      <c r="C505" s="239"/>
      <c r="D505" s="82"/>
      <c r="E505" s="67"/>
    </row>
    <row r="506" spans="3:5" x14ac:dyDescent="0.2">
      <c r="C506" s="239"/>
      <c r="D506" s="82"/>
      <c r="E506" s="67"/>
    </row>
    <row r="507" spans="3:5" x14ac:dyDescent="0.2">
      <c r="C507" s="239"/>
      <c r="D507" s="82"/>
      <c r="E507" s="67"/>
    </row>
    <row r="508" spans="3:5" x14ac:dyDescent="0.2">
      <c r="C508" s="239"/>
      <c r="D508" s="82"/>
      <c r="E508" s="67"/>
    </row>
    <row r="509" spans="3:5" x14ac:dyDescent="0.2">
      <c r="C509" s="239"/>
      <c r="D509" s="82"/>
      <c r="E509" s="67"/>
    </row>
    <row r="510" spans="3:5" x14ac:dyDescent="0.2">
      <c r="C510" s="239"/>
      <c r="D510" s="82"/>
      <c r="E510" s="67"/>
    </row>
    <row r="511" spans="3:5" x14ac:dyDescent="0.2">
      <c r="C511" s="239"/>
      <c r="D511" s="82"/>
      <c r="E511" s="67"/>
    </row>
    <row r="512" spans="3:5" x14ac:dyDescent="0.2">
      <c r="C512" s="239"/>
      <c r="D512" s="82"/>
      <c r="E512" s="67"/>
    </row>
    <row r="513" spans="3:5" x14ac:dyDescent="0.2">
      <c r="C513" s="239"/>
      <c r="D513" s="82"/>
      <c r="E513" s="67"/>
    </row>
    <row r="514" spans="3:5" x14ac:dyDescent="0.2">
      <c r="C514" s="239"/>
      <c r="D514" s="82"/>
      <c r="E514" s="67"/>
    </row>
    <row r="515" spans="3:5" x14ac:dyDescent="0.2">
      <c r="C515" s="239"/>
      <c r="D515" s="82"/>
      <c r="E515" s="67"/>
    </row>
    <row r="516" spans="3:5" x14ac:dyDescent="0.2">
      <c r="C516" s="239"/>
      <c r="D516" s="82"/>
      <c r="E516" s="67"/>
    </row>
    <row r="517" spans="3:5" x14ac:dyDescent="0.2">
      <c r="C517" s="239"/>
      <c r="D517" s="82"/>
      <c r="E517" s="67"/>
    </row>
    <row r="518" spans="3:5" x14ac:dyDescent="0.2">
      <c r="C518" s="239"/>
      <c r="D518" s="82"/>
      <c r="E518" s="67"/>
    </row>
    <row r="519" spans="3:5" x14ac:dyDescent="0.2">
      <c r="C519" s="239"/>
      <c r="D519" s="82"/>
      <c r="E519" s="67"/>
    </row>
    <row r="520" spans="3:5" x14ac:dyDescent="0.2">
      <c r="C520" s="239"/>
      <c r="D520" s="82"/>
      <c r="E520" s="67"/>
    </row>
    <row r="521" spans="3:5" x14ac:dyDescent="0.2">
      <c r="C521" s="239"/>
      <c r="D521" s="82"/>
      <c r="E521" s="67"/>
    </row>
    <row r="522" spans="3:5" x14ac:dyDescent="0.2">
      <c r="C522" s="239"/>
      <c r="D522" s="82"/>
      <c r="E522" s="67"/>
    </row>
    <row r="523" spans="3:5" x14ac:dyDescent="0.2">
      <c r="C523" s="239"/>
      <c r="D523" s="82"/>
      <c r="E523" s="67"/>
    </row>
    <row r="524" spans="3:5" x14ac:dyDescent="0.2">
      <c r="C524" s="239"/>
      <c r="D524" s="82"/>
      <c r="E524" s="67"/>
    </row>
    <row r="525" spans="3:5" x14ac:dyDescent="0.2">
      <c r="C525" s="239"/>
      <c r="D525" s="82"/>
      <c r="E525" s="67"/>
    </row>
    <row r="526" spans="3:5" x14ac:dyDescent="0.2">
      <c r="C526" s="239"/>
      <c r="D526" s="82"/>
      <c r="E526" s="67"/>
    </row>
    <row r="527" spans="3:5" x14ac:dyDescent="0.2">
      <c r="C527" s="239"/>
      <c r="D527" s="82"/>
      <c r="E527" s="67"/>
    </row>
    <row r="528" spans="3:5" x14ac:dyDescent="0.2">
      <c r="C528" s="239"/>
      <c r="D528" s="82"/>
      <c r="E528" s="67"/>
    </row>
    <row r="529" spans="3:5" x14ac:dyDescent="0.2">
      <c r="C529" s="239"/>
      <c r="D529" s="82"/>
      <c r="E529" s="67"/>
    </row>
    <row r="530" spans="3:5" x14ac:dyDescent="0.2">
      <c r="C530" s="239"/>
      <c r="D530" s="82"/>
      <c r="E530" s="67"/>
    </row>
    <row r="531" spans="3:5" x14ac:dyDescent="0.2">
      <c r="C531" s="239"/>
      <c r="D531" s="82"/>
      <c r="E531" s="67"/>
    </row>
    <row r="532" spans="3:5" x14ac:dyDescent="0.2">
      <c r="C532" s="239"/>
      <c r="D532" s="82"/>
      <c r="E532" s="67"/>
    </row>
    <row r="533" spans="3:5" x14ac:dyDescent="0.2">
      <c r="C533" s="239"/>
      <c r="D533" s="82"/>
      <c r="E533" s="67"/>
    </row>
    <row r="534" spans="3:5" x14ac:dyDescent="0.2">
      <c r="C534" s="239"/>
      <c r="D534" s="82"/>
      <c r="E534" s="67"/>
    </row>
    <row r="535" spans="3:5" x14ac:dyDescent="0.2">
      <c r="C535" s="239"/>
      <c r="D535" s="82"/>
      <c r="E535" s="67"/>
    </row>
    <row r="536" spans="3:5" x14ac:dyDescent="0.2">
      <c r="C536" s="239"/>
      <c r="D536" s="82"/>
      <c r="E536" s="67"/>
    </row>
    <row r="537" spans="3:5" x14ac:dyDescent="0.2">
      <c r="C537" s="239"/>
      <c r="D537" s="82"/>
      <c r="E537" s="67"/>
    </row>
    <row r="538" spans="3:5" x14ac:dyDescent="0.2">
      <c r="C538" s="239"/>
      <c r="D538" s="82"/>
      <c r="E538" s="67"/>
    </row>
    <row r="539" spans="3:5" x14ac:dyDescent="0.2">
      <c r="C539" s="239"/>
      <c r="D539" s="82"/>
      <c r="E539" s="67"/>
    </row>
    <row r="540" spans="3:5" x14ac:dyDescent="0.2">
      <c r="C540" s="239"/>
      <c r="D540" s="82"/>
      <c r="E540" s="67"/>
    </row>
    <row r="541" spans="3:5" x14ac:dyDescent="0.2">
      <c r="C541" s="239"/>
      <c r="D541" s="82"/>
      <c r="E541" s="67"/>
    </row>
    <row r="542" spans="3:5" x14ac:dyDescent="0.2">
      <c r="C542" s="239"/>
      <c r="D542" s="82"/>
      <c r="E542" s="67"/>
    </row>
    <row r="543" spans="3:5" x14ac:dyDescent="0.2">
      <c r="C543" s="239"/>
      <c r="D543" s="82"/>
      <c r="E543" s="67"/>
    </row>
    <row r="544" spans="3:5" x14ac:dyDescent="0.2">
      <c r="C544" s="239"/>
      <c r="D544" s="82"/>
      <c r="E544" s="67"/>
    </row>
    <row r="545" spans="3:5" x14ac:dyDescent="0.2">
      <c r="C545" s="239"/>
      <c r="D545" s="82"/>
      <c r="E545" s="67"/>
    </row>
    <row r="546" spans="3:5" x14ac:dyDescent="0.2">
      <c r="C546" s="239"/>
      <c r="D546" s="82"/>
      <c r="E546" s="67"/>
    </row>
    <row r="547" spans="3:5" x14ac:dyDescent="0.2">
      <c r="C547" s="239"/>
      <c r="D547" s="82"/>
      <c r="E547" s="67"/>
    </row>
    <row r="548" spans="3:5" x14ac:dyDescent="0.2">
      <c r="C548" s="239"/>
      <c r="D548" s="82"/>
      <c r="E548" s="67"/>
    </row>
    <row r="549" spans="3:5" x14ac:dyDescent="0.2">
      <c r="C549" s="239"/>
      <c r="D549" s="82"/>
      <c r="E549" s="67"/>
    </row>
    <row r="550" spans="3:5" x14ac:dyDescent="0.2">
      <c r="C550" s="239"/>
      <c r="D550" s="82"/>
      <c r="E550" s="67"/>
    </row>
    <row r="551" spans="3:5" x14ac:dyDescent="0.2">
      <c r="C551" s="239"/>
      <c r="D551" s="82"/>
      <c r="E551" s="67"/>
    </row>
    <row r="552" spans="3:5" x14ac:dyDescent="0.2">
      <c r="C552" s="239"/>
      <c r="D552" s="82"/>
      <c r="E552" s="67"/>
    </row>
    <row r="553" spans="3:5" x14ac:dyDescent="0.2">
      <c r="C553" s="239"/>
      <c r="D553" s="82"/>
      <c r="E553" s="67"/>
    </row>
    <row r="554" spans="3:5" x14ac:dyDescent="0.2">
      <c r="C554" s="239"/>
      <c r="D554" s="82"/>
      <c r="E554" s="67"/>
    </row>
    <row r="555" spans="3:5" x14ac:dyDescent="0.2">
      <c r="C555" s="239"/>
      <c r="D555" s="82"/>
      <c r="E555" s="67"/>
    </row>
    <row r="556" spans="3:5" x14ac:dyDescent="0.2">
      <c r="C556" s="239"/>
      <c r="D556" s="82"/>
      <c r="E556" s="67"/>
    </row>
    <row r="557" spans="3:5" x14ac:dyDescent="0.2">
      <c r="C557" s="239"/>
      <c r="D557" s="82"/>
      <c r="E557" s="67"/>
    </row>
    <row r="558" spans="3:5" x14ac:dyDescent="0.2">
      <c r="C558" s="239"/>
      <c r="D558" s="82"/>
      <c r="E558" s="67"/>
    </row>
    <row r="559" spans="3:5" x14ac:dyDescent="0.2">
      <c r="C559" s="239"/>
      <c r="D559" s="82"/>
      <c r="E559" s="67"/>
    </row>
    <row r="560" spans="3:5" x14ac:dyDescent="0.2">
      <c r="C560" s="239"/>
      <c r="D560" s="82"/>
      <c r="E560" s="67"/>
    </row>
    <row r="561" spans="3:5" x14ac:dyDescent="0.2">
      <c r="C561" s="239"/>
      <c r="D561" s="82"/>
      <c r="E561" s="67"/>
    </row>
    <row r="562" spans="3:5" x14ac:dyDescent="0.2">
      <c r="C562" s="239"/>
      <c r="D562" s="82"/>
      <c r="E562" s="67"/>
    </row>
    <row r="563" spans="3:5" x14ac:dyDescent="0.2">
      <c r="C563" s="239"/>
      <c r="D563" s="82"/>
      <c r="E563" s="67"/>
    </row>
    <row r="564" spans="3:5" x14ac:dyDescent="0.2">
      <c r="C564" s="239"/>
      <c r="D564" s="82"/>
      <c r="E564" s="67"/>
    </row>
    <row r="565" spans="3:5" x14ac:dyDescent="0.2">
      <c r="C565" s="239"/>
      <c r="D565" s="82"/>
      <c r="E565" s="67"/>
    </row>
    <row r="566" spans="3:5" x14ac:dyDescent="0.2">
      <c r="C566" s="239"/>
      <c r="D566" s="82"/>
      <c r="E566" s="67"/>
    </row>
    <row r="567" spans="3:5" x14ac:dyDescent="0.2">
      <c r="C567" s="239"/>
      <c r="D567" s="82"/>
      <c r="E567" s="67"/>
    </row>
    <row r="568" spans="3:5" x14ac:dyDescent="0.2">
      <c r="C568" s="239"/>
      <c r="D568" s="82"/>
      <c r="E568" s="67"/>
    </row>
    <row r="569" spans="3:5" x14ac:dyDescent="0.2">
      <c r="C569" s="239"/>
      <c r="D569" s="82"/>
      <c r="E569" s="67"/>
    </row>
    <row r="570" spans="3:5" x14ac:dyDescent="0.2">
      <c r="C570" s="239"/>
      <c r="D570" s="82"/>
      <c r="E570" s="67"/>
    </row>
    <row r="571" spans="3:5" x14ac:dyDescent="0.2">
      <c r="C571" s="239"/>
      <c r="D571" s="82"/>
      <c r="E571" s="67"/>
    </row>
    <row r="572" spans="3:5" x14ac:dyDescent="0.2">
      <c r="C572" s="239"/>
      <c r="D572" s="82"/>
      <c r="E572" s="67"/>
    </row>
    <row r="573" spans="3:5" x14ac:dyDescent="0.2">
      <c r="C573" s="239"/>
      <c r="D573" s="82"/>
      <c r="E573" s="67"/>
    </row>
    <row r="574" spans="3:5" x14ac:dyDescent="0.2">
      <c r="C574" s="239"/>
      <c r="D574" s="82"/>
      <c r="E574" s="67"/>
    </row>
    <row r="575" spans="3:5" x14ac:dyDescent="0.2">
      <c r="C575" s="239"/>
      <c r="D575" s="82"/>
      <c r="E575" s="67"/>
    </row>
    <row r="576" spans="3:5" x14ac:dyDescent="0.2">
      <c r="C576" s="239"/>
      <c r="D576" s="82"/>
      <c r="E576" s="67"/>
    </row>
    <row r="577" spans="3:5" x14ac:dyDescent="0.2">
      <c r="C577" s="239"/>
      <c r="D577" s="82"/>
      <c r="E577" s="67"/>
    </row>
    <row r="578" spans="3:5" x14ac:dyDescent="0.2">
      <c r="C578" s="239"/>
      <c r="D578" s="82"/>
      <c r="E578" s="67"/>
    </row>
    <row r="579" spans="3:5" x14ac:dyDescent="0.2">
      <c r="C579" s="239"/>
      <c r="D579" s="82"/>
      <c r="E579" s="67"/>
    </row>
    <row r="580" spans="3:5" x14ac:dyDescent="0.2">
      <c r="C580" s="239"/>
      <c r="D580" s="82"/>
      <c r="E580" s="67"/>
    </row>
    <row r="581" spans="3:5" x14ac:dyDescent="0.2">
      <c r="C581" s="239"/>
      <c r="D581" s="82"/>
      <c r="E581" s="67"/>
    </row>
    <row r="582" spans="3:5" x14ac:dyDescent="0.2">
      <c r="C582" s="239"/>
      <c r="D582" s="82"/>
      <c r="E582" s="67"/>
    </row>
    <row r="583" spans="3:5" x14ac:dyDescent="0.2">
      <c r="C583" s="239"/>
      <c r="D583" s="82"/>
      <c r="E583" s="67"/>
    </row>
    <row r="584" spans="3:5" x14ac:dyDescent="0.2">
      <c r="C584" s="239"/>
      <c r="D584" s="82"/>
      <c r="E584" s="67"/>
    </row>
    <row r="585" spans="3:5" x14ac:dyDescent="0.2">
      <c r="C585" s="239"/>
      <c r="D585" s="82"/>
      <c r="E585" s="67"/>
    </row>
    <row r="586" spans="3:5" x14ac:dyDescent="0.2">
      <c r="C586" s="239"/>
      <c r="D586" s="82"/>
      <c r="E586" s="67"/>
    </row>
    <row r="587" spans="3:5" x14ac:dyDescent="0.2">
      <c r="C587" s="239"/>
      <c r="D587" s="82"/>
      <c r="E587" s="67"/>
    </row>
    <row r="588" spans="3:5" x14ac:dyDescent="0.2">
      <c r="C588" s="239"/>
      <c r="D588" s="82"/>
      <c r="E588" s="67"/>
    </row>
    <row r="589" spans="3:5" x14ac:dyDescent="0.2">
      <c r="C589" s="239"/>
      <c r="D589" s="82"/>
      <c r="E589" s="67"/>
    </row>
    <row r="590" spans="3:5" x14ac:dyDescent="0.2">
      <c r="C590" s="239"/>
      <c r="D590" s="82"/>
      <c r="E590" s="67"/>
    </row>
    <row r="591" spans="3:5" x14ac:dyDescent="0.2">
      <c r="C591" s="239"/>
      <c r="D591" s="82"/>
      <c r="E591" s="67"/>
    </row>
    <row r="592" spans="3:5" x14ac:dyDescent="0.2">
      <c r="C592" s="239"/>
      <c r="D592" s="82"/>
      <c r="E592" s="67"/>
    </row>
    <row r="593" spans="3:5" x14ac:dyDescent="0.2">
      <c r="C593" s="239"/>
      <c r="D593" s="82"/>
      <c r="E593" s="67"/>
    </row>
    <row r="594" spans="3:5" x14ac:dyDescent="0.2">
      <c r="C594" s="239"/>
      <c r="D594" s="82"/>
      <c r="E594" s="67"/>
    </row>
    <row r="595" spans="3:5" x14ac:dyDescent="0.2">
      <c r="C595" s="239"/>
      <c r="D595" s="82"/>
      <c r="E595" s="67"/>
    </row>
    <row r="596" spans="3:5" x14ac:dyDescent="0.2">
      <c r="C596" s="239"/>
      <c r="D596" s="82"/>
      <c r="E596" s="67"/>
    </row>
    <row r="597" spans="3:5" x14ac:dyDescent="0.2">
      <c r="C597" s="239"/>
      <c r="D597" s="82"/>
      <c r="E597" s="67"/>
    </row>
    <row r="598" spans="3:5" x14ac:dyDescent="0.2">
      <c r="C598" s="239"/>
      <c r="D598" s="82"/>
    </row>
    <row r="599" spans="3:5" x14ac:dyDescent="0.2">
      <c r="C599" s="239"/>
      <c r="D599" s="82"/>
    </row>
    <row r="600" spans="3:5" x14ac:dyDescent="0.2">
      <c r="C600" s="239"/>
      <c r="D600" s="82"/>
    </row>
    <row r="601" spans="3:5" x14ac:dyDescent="0.2">
      <c r="C601" s="239"/>
      <c r="D601" s="82"/>
    </row>
    <row r="602" spans="3:5" x14ac:dyDescent="0.2">
      <c r="C602" s="239"/>
      <c r="D602" s="82"/>
    </row>
    <row r="603" spans="3:5" x14ac:dyDescent="0.2">
      <c r="C603" s="239"/>
      <c r="D603" s="82"/>
    </row>
    <row r="604" spans="3:5" x14ac:dyDescent="0.2">
      <c r="C604" s="239"/>
      <c r="D604" s="82"/>
    </row>
    <row r="605" spans="3:5" x14ac:dyDescent="0.2">
      <c r="C605" s="239"/>
      <c r="D605" s="82"/>
    </row>
    <row r="606" spans="3:5" x14ac:dyDescent="0.2">
      <c r="C606" s="239"/>
      <c r="D606" s="82"/>
    </row>
    <row r="607" spans="3:5" x14ac:dyDescent="0.2">
      <c r="C607" s="239"/>
      <c r="D607" s="82"/>
    </row>
    <row r="608" spans="3:5" x14ac:dyDescent="0.2">
      <c r="C608" s="239"/>
      <c r="D608" s="82"/>
    </row>
    <row r="609" spans="3:4" x14ac:dyDescent="0.2">
      <c r="C609" s="239"/>
      <c r="D609" s="82"/>
    </row>
    <row r="610" spans="3:4" x14ac:dyDescent="0.2">
      <c r="C610" s="239"/>
      <c r="D610" s="82"/>
    </row>
    <row r="611" spans="3:4" x14ac:dyDescent="0.2">
      <c r="C611" s="239"/>
      <c r="D611" s="82"/>
    </row>
    <row r="612" spans="3:4" x14ac:dyDescent="0.2">
      <c r="C612" s="239"/>
      <c r="D612" s="82"/>
    </row>
    <row r="613" spans="3:4" x14ac:dyDescent="0.2">
      <c r="C613" s="239"/>
      <c r="D613" s="82"/>
    </row>
    <row r="614" spans="3:4" x14ac:dyDescent="0.2">
      <c r="C614" s="239"/>
      <c r="D614" s="82"/>
    </row>
    <row r="615" spans="3:4" x14ac:dyDescent="0.2">
      <c r="C615" s="239"/>
      <c r="D615" s="82"/>
    </row>
    <row r="616" spans="3:4" x14ac:dyDescent="0.2">
      <c r="C616" s="239"/>
      <c r="D616" s="82"/>
    </row>
    <row r="617" spans="3:4" x14ac:dyDescent="0.2">
      <c r="C617" s="239"/>
      <c r="D617" s="82"/>
    </row>
    <row r="618" spans="3:4" x14ac:dyDescent="0.2">
      <c r="C618" s="239"/>
      <c r="D618" s="82"/>
    </row>
    <row r="619" spans="3:4" x14ac:dyDescent="0.2">
      <c r="C619" s="239"/>
      <c r="D619" s="82"/>
    </row>
    <row r="620" spans="3:4" x14ac:dyDescent="0.2">
      <c r="C620" s="239"/>
      <c r="D620" s="82"/>
    </row>
    <row r="621" spans="3:4" x14ac:dyDescent="0.2">
      <c r="C621" s="239"/>
      <c r="D621" s="82"/>
    </row>
    <row r="622" spans="3:4" x14ac:dyDescent="0.2">
      <c r="C622" s="239"/>
      <c r="D622" s="82"/>
    </row>
    <row r="623" spans="3:4" x14ac:dyDescent="0.2">
      <c r="C623" s="239"/>
      <c r="D623" s="82"/>
    </row>
    <row r="624" spans="3:4" x14ac:dyDescent="0.2">
      <c r="C624" s="239"/>
      <c r="D624" s="82"/>
    </row>
    <row r="625" spans="3:4" x14ac:dyDescent="0.2">
      <c r="C625" s="239"/>
      <c r="D625" s="82"/>
    </row>
    <row r="626" spans="3:4" x14ac:dyDescent="0.2">
      <c r="C626" s="239"/>
      <c r="D626" s="82"/>
    </row>
    <row r="627" spans="3:4" x14ac:dyDescent="0.2">
      <c r="C627" s="239"/>
      <c r="D627" s="82"/>
    </row>
    <row r="628" spans="3:4" x14ac:dyDescent="0.2">
      <c r="C628" s="239"/>
      <c r="D628" s="82"/>
    </row>
    <row r="629" spans="3:4" x14ac:dyDescent="0.2">
      <c r="C629" s="239"/>
      <c r="D629" s="82"/>
    </row>
    <row r="630" spans="3:4" x14ac:dyDescent="0.2">
      <c r="C630" s="239"/>
      <c r="D630" s="82"/>
    </row>
    <row r="631" spans="3:4" x14ac:dyDescent="0.2">
      <c r="C631" s="239"/>
      <c r="D631" s="82"/>
    </row>
    <row r="632" spans="3:4" x14ac:dyDescent="0.2">
      <c r="C632" s="239"/>
      <c r="D632" s="82"/>
    </row>
    <row r="633" spans="3:4" x14ac:dyDescent="0.2">
      <c r="C633" s="239"/>
      <c r="D633" s="82"/>
    </row>
    <row r="634" spans="3:4" x14ac:dyDescent="0.2">
      <c r="C634" s="239"/>
      <c r="D634" s="82"/>
    </row>
    <row r="635" spans="3:4" x14ac:dyDescent="0.2">
      <c r="C635" s="239"/>
      <c r="D635" s="82"/>
    </row>
    <row r="636" spans="3:4" x14ac:dyDescent="0.2">
      <c r="C636" s="239"/>
      <c r="D636" s="82"/>
    </row>
    <row r="637" spans="3:4" x14ac:dyDescent="0.2">
      <c r="C637" s="239"/>
      <c r="D637" s="82"/>
    </row>
    <row r="638" spans="3:4" x14ac:dyDescent="0.2">
      <c r="C638" s="239"/>
      <c r="D638" s="82"/>
    </row>
    <row r="639" spans="3:4" x14ac:dyDescent="0.2">
      <c r="C639" s="239"/>
      <c r="D639" s="82"/>
    </row>
    <row r="640" spans="3:4" x14ac:dyDescent="0.2">
      <c r="C640" s="239"/>
      <c r="D640" s="82"/>
    </row>
    <row r="641" spans="3:4" x14ac:dyDescent="0.2">
      <c r="C641" s="239"/>
      <c r="D641" s="82"/>
    </row>
    <row r="642" spans="3:4" x14ac:dyDescent="0.2">
      <c r="C642" s="239"/>
      <c r="D642" s="82"/>
    </row>
    <row r="643" spans="3:4" x14ac:dyDescent="0.2">
      <c r="C643" s="239"/>
      <c r="D643" s="82"/>
    </row>
    <row r="644" spans="3:4" x14ac:dyDescent="0.2">
      <c r="C644" s="239"/>
      <c r="D644" s="82"/>
    </row>
    <row r="645" spans="3:4" x14ac:dyDescent="0.2">
      <c r="C645" s="239"/>
      <c r="D645" s="82"/>
    </row>
    <row r="646" spans="3:4" x14ac:dyDescent="0.2">
      <c r="C646" s="239"/>
      <c r="D646" s="82"/>
    </row>
    <row r="647" spans="3:4" x14ac:dyDescent="0.2">
      <c r="C647" s="239"/>
      <c r="D647" s="82"/>
    </row>
    <row r="648" spans="3:4" x14ac:dyDescent="0.2">
      <c r="C648" s="239"/>
      <c r="D648" s="82"/>
    </row>
    <row r="649" spans="3:4" x14ac:dyDescent="0.2">
      <c r="C649" s="239"/>
      <c r="D649" s="82"/>
    </row>
    <row r="650" spans="3:4" x14ac:dyDescent="0.2">
      <c r="C650" s="239"/>
      <c r="D650" s="82"/>
    </row>
    <row r="651" spans="3:4" x14ac:dyDescent="0.2">
      <c r="C651" s="239"/>
      <c r="D651" s="82"/>
    </row>
    <row r="652" spans="3:4" x14ac:dyDescent="0.2">
      <c r="C652" s="239"/>
      <c r="D652" s="82"/>
    </row>
    <row r="653" spans="3:4" x14ac:dyDescent="0.2">
      <c r="C653" s="239"/>
      <c r="D653" s="82"/>
    </row>
    <row r="654" spans="3:4" x14ac:dyDescent="0.2">
      <c r="C654" s="239"/>
      <c r="D654" s="82"/>
    </row>
    <row r="655" spans="3:4" x14ac:dyDescent="0.2">
      <c r="C655" s="239"/>
      <c r="D655" s="82"/>
    </row>
    <row r="656" spans="3:4" x14ac:dyDescent="0.2">
      <c r="C656" s="239"/>
      <c r="D656" s="82"/>
    </row>
    <row r="657" spans="3:4" x14ac:dyDescent="0.2">
      <c r="C657" s="239"/>
      <c r="D657" s="82"/>
    </row>
    <row r="658" spans="3:4" x14ac:dyDescent="0.2">
      <c r="C658" s="239"/>
      <c r="D658" s="82"/>
    </row>
    <row r="659" spans="3:4" x14ac:dyDescent="0.2">
      <c r="C659" s="239"/>
      <c r="D659" s="82"/>
    </row>
    <row r="660" spans="3:4" x14ac:dyDescent="0.2">
      <c r="C660" s="239"/>
      <c r="D660" s="82"/>
    </row>
    <row r="661" spans="3:4" x14ac:dyDescent="0.2">
      <c r="C661" s="239"/>
      <c r="D661" s="82"/>
    </row>
    <row r="662" spans="3:4" x14ac:dyDescent="0.2">
      <c r="C662" s="239"/>
      <c r="D662" s="82"/>
    </row>
    <row r="663" spans="3:4" x14ac:dyDescent="0.2">
      <c r="C663" s="239"/>
      <c r="D663" s="82"/>
    </row>
    <row r="664" spans="3:4" x14ac:dyDescent="0.2">
      <c r="C664" s="239"/>
      <c r="D664" s="82"/>
    </row>
    <row r="665" spans="3:4" x14ac:dyDescent="0.2">
      <c r="C665" s="239"/>
      <c r="D665" s="82"/>
    </row>
    <row r="666" spans="3:4" x14ac:dyDescent="0.2">
      <c r="C666" s="239"/>
      <c r="D666" s="82"/>
    </row>
    <row r="667" spans="3:4" x14ac:dyDescent="0.2">
      <c r="C667" s="239"/>
      <c r="D667" s="82"/>
    </row>
    <row r="668" spans="3:4" x14ac:dyDescent="0.2">
      <c r="C668" s="239"/>
      <c r="D668" s="82"/>
    </row>
    <row r="669" spans="3:4" x14ac:dyDescent="0.2">
      <c r="C669" s="239"/>
      <c r="D669" s="82"/>
    </row>
    <row r="670" spans="3:4" x14ac:dyDescent="0.2">
      <c r="C670" s="239"/>
      <c r="D670" s="82"/>
    </row>
    <row r="671" spans="3:4" x14ac:dyDescent="0.2">
      <c r="C671" s="239"/>
      <c r="D671" s="82"/>
    </row>
    <row r="672" spans="3:4" x14ac:dyDescent="0.2">
      <c r="C672" s="239"/>
      <c r="D672" s="82"/>
    </row>
    <row r="673" spans="3:4" x14ac:dyDescent="0.2">
      <c r="C673" s="239"/>
      <c r="D673" s="82"/>
    </row>
    <row r="674" spans="3:4" x14ac:dyDescent="0.2">
      <c r="C674" s="239"/>
      <c r="D674" s="82"/>
    </row>
    <row r="675" spans="3:4" x14ac:dyDescent="0.2">
      <c r="C675" s="239"/>
      <c r="D675" s="82"/>
    </row>
    <row r="676" spans="3:4" x14ac:dyDescent="0.2">
      <c r="C676" s="239"/>
      <c r="D676" s="82"/>
    </row>
    <row r="677" spans="3:4" x14ac:dyDescent="0.2">
      <c r="C677" s="239"/>
      <c r="D677" s="82"/>
    </row>
    <row r="678" spans="3:4" x14ac:dyDescent="0.2">
      <c r="C678" s="239"/>
      <c r="D678" s="82"/>
    </row>
    <row r="679" spans="3:4" x14ac:dyDescent="0.2">
      <c r="C679" s="239"/>
      <c r="D679" s="82"/>
    </row>
    <row r="680" spans="3:4" x14ac:dyDescent="0.2">
      <c r="C680" s="239"/>
      <c r="D680" s="82"/>
    </row>
    <row r="681" spans="3:4" x14ac:dyDescent="0.2">
      <c r="C681" s="239"/>
      <c r="D681" s="82"/>
    </row>
    <row r="682" spans="3:4" x14ac:dyDescent="0.2">
      <c r="C682" s="239"/>
      <c r="D682" s="82"/>
    </row>
    <row r="683" spans="3:4" x14ac:dyDescent="0.2">
      <c r="C683" s="239"/>
      <c r="D683" s="82"/>
    </row>
    <row r="684" spans="3:4" x14ac:dyDescent="0.2">
      <c r="C684" s="239"/>
      <c r="D684" s="82"/>
    </row>
    <row r="685" spans="3:4" x14ac:dyDescent="0.2">
      <c r="C685" s="239"/>
      <c r="D685" s="82"/>
    </row>
    <row r="686" spans="3:4" x14ac:dyDescent="0.2">
      <c r="C686" s="239"/>
      <c r="D686" s="82"/>
    </row>
    <row r="687" spans="3:4" x14ac:dyDescent="0.2">
      <c r="C687" s="239"/>
      <c r="D687" s="82"/>
    </row>
    <row r="688" spans="3:4" x14ac:dyDescent="0.2">
      <c r="C688" s="239"/>
      <c r="D688" s="82"/>
    </row>
    <row r="689" spans="3:4" x14ac:dyDescent="0.2">
      <c r="C689" s="239"/>
      <c r="D689" s="82"/>
    </row>
    <row r="690" spans="3:4" x14ac:dyDescent="0.2">
      <c r="C690" s="239"/>
      <c r="D690" s="82"/>
    </row>
    <row r="691" spans="3:4" x14ac:dyDescent="0.2">
      <c r="C691" s="239"/>
      <c r="D691" s="82"/>
    </row>
    <row r="692" spans="3:4" x14ac:dyDescent="0.2">
      <c r="C692" s="239"/>
      <c r="D692" s="82"/>
    </row>
    <row r="693" spans="3:4" x14ac:dyDescent="0.2">
      <c r="C693" s="239"/>
      <c r="D693" s="82"/>
    </row>
    <row r="694" spans="3:4" x14ac:dyDescent="0.2">
      <c r="C694" s="239"/>
      <c r="D694" s="82"/>
    </row>
    <row r="695" spans="3:4" x14ac:dyDescent="0.2">
      <c r="C695" s="239"/>
      <c r="D695" s="82"/>
    </row>
    <row r="696" spans="3:4" x14ac:dyDescent="0.2">
      <c r="C696" s="239"/>
      <c r="D696" s="82"/>
    </row>
    <row r="697" spans="3:4" x14ac:dyDescent="0.2">
      <c r="C697" s="239"/>
      <c r="D697" s="82"/>
    </row>
    <row r="698" spans="3:4" x14ac:dyDescent="0.2">
      <c r="C698" s="239"/>
      <c r="D698" s="82"/>
    </row>
    <row r="699" spans="3:4" x14ac:dyDescent="0.2">
      <c r="C699" s="239"/>
      <c r="D699" s="82"/>
    </row>
    <row r="700" spans="3:4" x14ac:dyDescent="0.2">
      <c r="C700" s="239"/>
      <c r="D700" s="82"/>
    </row>
    <row r="701" spans="3:4" x14ac:dyDescent="0.2">
      <c r="C701" s="239"/>
      <c r="D701" s="82"/>
    </row>
    <row r="702" spans="3:4" x14ac:dyDescent="0.2">
      <c r="C702" s="239"/>
      <c r="D702" s="82"/>
    </row>
    <row r="703" spans="3:4" x14ac:dyDescent="0.2">
      <c r="C703" s="239"/>
      <c r="D703" s="82"/>
    </row>
    <row r="704" spans="3:4" x14ac:dyDescent="0.2">
      <c r="C704" s="239"/>
      <c r="D704" s="82"/>
    </row>
    <row r="705" spans="3:4" x14ac:dyDescent="0.2">
      <c r="C705" s="239"/>
      <c r="D705" s="82"/>
    </row>
    <row r="706" spans="3:4" x14ac:dyDescent="0.2">
      <c r="C706" s="239"/>
      <c r="D706" s="82"/>
    </row>
    <row r="707" spans="3:4" x14ac:dyDescent="0.2">
      <c r="C707" s="239"/>
      <c r="D707" s="82"/>
    </row>
    <row r="708" spans="3:4" x14ac:dyDescent="0.2">
      <c r="C708" s="239"/>
      <c r="D708" s="82"/>
    </row>
    <row r="709" spans="3:4" x14ac:dyDescent="0.2">
      <c r="C709" s="239"/>
      <c r="D709" s="82"/>
    </row>
    <row r="710" spans="3:4" x14ac:dyDescent="0.2">
      <c r="C710" s="239"/>
      <c r="D710" s="82"/>
    </row>
    <row r="711" spans="3:4" x14ac:dyDescent="0.2">
      <c r="C711" s="239"/>
      <c r="D711" s="82"/>
    </row>
    <row r="712" spans="3:4" x14ac:dyDescent="0.2">
      <c r="C712" s="239"/>
      <c r="D712" s="82"/>
    </row>
    <row r="713" spans="3:4" x14ac:dyDescent="0.2">
      <c r="C713" s="239"/>
      <c r="D713" s="82"/>
    </row>
    <row r="714" spans="3:4" x14ac:dyDescent="0.2">
      <c r="C714" s="239"/>
      <c r="D714" s="82"/>
    </row>
    <row r="715" spans="3:4" x14ac:dyDescent="0.2">
      <c r="C715" s="239"/>
      <c r="D715" s="82"/>
    </row>
    <row r="716" spans="3:4" x14ac:dyDescent="0.2">
      <c r="C716" s="239"/>
      <c r="D716" s="82"/>
    </row>
    <row r="717" spans="3:4" x14ac:dyDescent="0.2">
      <c r="C717" s="239"/>
      <c r="D717" s="82"/>
    </row>
    <row r="718" spans="3:4" x14ac:dyDescent="0.2">
      <c r="C718" s="239"/>
      <c r="D718" s="82"/>
    </row>
    <row r="719" spans="3:4" x14ac:dyDescent="0.2">
      <c r="C719" s="239"/>
      <c r="D719" s="82"/>
    </row>
    <row r="720" spans="3:4" x14ac:dyDescent="0.2">
      <c r="C720" s="239"/>
      <c r="D720" s="82"/>
    </row>
    <row r="721" spans="3:4" x14ac:dyDescent="0.2">
      <c r="C721" s="239"/>
      <c r="D721" s="82"/>
    </row>
    <row r="722" spans="3:4" x14ac:dyDescent="0.2">
      <c r="C722" s="239"/>
      <c r="D722" s="82"/>
    </row>
    <row r="723" spans="3:4" x14ac:dyDescent="0.2">
      <c r="C723" s="239"/>
      <c r="D723" s="82"/>
    </row>
    <row r="724" spans="3:4" x14ac:dyDescent="0.2">
      <c r="C724" s="239"/>
      <c r="D724" s="82"/>
    </row>
    <row r="725" spans="3:4" x14ac:dyDescent="0.2">
      <c r="C725" s="239"/>
      <c r="D725" s="82"/>
    </row>
    <row r="726" spans="3:4" x14ac:dyDescent="0.2">
      <c r="C726" s="239"/>
      <c r="D726" s="82"/>
    </row>
    <row r="727" spans="3:4" x14ac:dyDescent="0.2">
      <c r="C727" s="239"/>
      <c r="D727" s="82"/>
    </row>
    <row r="728" spans="3:4" x14ac:dyDescent="0.2">
      <c r="C728" s="239"/>
      <c r="D728" s="82"/>
    </row>
    <row r="729" spans="3:4" x14ac:dyDescent="0.2">
      <c r="C729" s="239"/>
      <c r="D729" s="82"/>
    </row>
    <row r="730" spans="3:4" x14ac:dyDescent="0.2">
      <c r="C730" s="239"/>
      <c r="D730" s="82"/>
    </row>
    <row r="731" spans="3:4" x14ac:dyDescent="0.2">
      <c r="C731" s="239"/>
      <c r="D731" s="82"/>
    </row>
    <row r="732" spans="3:4" x14ac:dyDescent="0.2">
      <c r="C732" s="239"/>
      <c r="D732" s="82"/>
    </row>
    <row r="733" spans="3:4" x14ac:dyDescent="0.2">
      <c r="C733" s="239"/>
      <c r="D733" s="82"/>
    </row>
    <row r="734" spans="3:4" x14ac:dyDescent="0.2">
      <c r="C734" s="239"/>
      <c r="D734" s="82"/>
    </row>
    <row r="735" spans="3:4" x14ac:dyDescent="0.2">
      <c r="C735" s="239"/>
      <c r="D735" s="82"/>
    </row>
    <row r="736" spans="3:4" x14ac:dyDescent="0.2">
      <c r="C736" s="239"/>
      <c r="D736" s="82"/>
    </row>
    <row r="737" spans="3:4" x14ac:dyDescent="0.2">
      <c r="C737" s="239"/>
      <c r="D737" s="82"/>
    </row>
    <row r="738" spans="3:4" x14ac:dyDescent="0.2">
      <c r="C738" s="239"/>
      <c r="D738" s="82"/>
    </row>
    <row r="739" spans="3:4" x14ac:dyDescent="0.2">
      <c r="C739" s="239"/>
      <c r="D739" s="82"/>
    </row>
    <row r="740" spans="3:4" x14ac:dyDescent="0.2">
      <c r="C740" s="239"/>
      <c r="D740" s="82"/>
    </row>
    <row r="741" spans="3:4" x14ac:dyDescent="0.2">
      <c r="C741" s="239"/>
      <c r="D741" s="82"/>
    </row>
    <row r="742" spans="3:4" x14ac:dyDescent="0.2">
      <c r="C742" s="239"/>
      <c r="D742" s="82"/>
    </row>
    <row r="743" spans="3:4" x14ac:dyDescent="0.2">
      <c r="C743" s="239"/>
      <c r="D743" s="82"/>
    </row>
    <row r="744" spans="3:4" x14ac:dyDescent="0.2">
      <c r="C744" s="239"/>
      <c r="D744" s="82"/>
    </row>
    <row r="745" spans="3:4" x14ac:dyDescent="0.2">
      <c r="C745" s="239"/>
      <c r="D745" s="82"/>
    </row>
    <row r="746" spans="3:4" x14ac:dyDescent="0.2">
      <c r="C746" s="239"/>
      <c r="D746" s="82"/>
    </row>
    <row r="747" spans="3:4" x14ac:dyDescent="0.2">
      <c r="C747" s="239"/>
      <c r="D747" s="82"/>
    </row>
    <row r="748" spans="3:4" x14ac:dyDescent="0.2">
      <c r="C748" s="239"/>
      <c r="D748" s="82"/>
    </row>
    <row r="749" spans="3:4" x14ac:dyDescent="0.2">
      <c r="C749" s="239"/>
      <c r="D749" s="82"/>
    </row>
    <row r="750" spans="3:4" x14ac:dyDescent="0.2">
      <c r="C750" s="239"/>
      <c r="D750" s="82"/>
    </row>
    <row r="751" spans="3:4" x14ac:dyDescent="0.2">
      <c r="C751" s="239"/>
      <c r="D751" s="82"/>
    </row>
    <row r="752" spans="3:4" x14ac:dyDescent="0.2">
      <c r="C752" s="239"/>
      <c r="D752" s="82"/>
    </row>
    <row r="753" spans="3:4" x14ac:dyDescent="0.2">
      <c r="C753" s="239"/>
      <c r="D753" s="82"/>
    </row>
    <row r="754" spans="3:4" x14ac:dyDescent="0.2">
      <c r="C754" s="239"/>
      <c r="D754" s="82"/>
    </row>
    <row r="755" spans="3:4" x14ac:dyDescent="0.2">
      <c r="C755" s="239"/>
      <c r="D755" s="82"/>
    </row>
    <row r="756" spans="3:4" x14ac:dyDescent="0.2">
      <c r="C756" s="239"/>
      <c r="D756" s="82"/>
    </row>
    <row r="757" spans="3:4" x14ac:dyDescent="0.2">
      <c r="C757" s="239"/>
      <c r="D757" s="82"/>
    </row>
    <row r="758" spans="3:4" x14ac:dyDescent="0.2">
      <c r="C758" s="239"/>
      <c r="D758" s="82"/>
    </row>
    <row r="759" spans="3:4" x14ac:dyDescent="0.2">
      <c r="C759" s="239"/>
      <c r="D759" s="82"/>
    </row>
    <row r="760" spans="3:4" x14ac:dyDescent="0.2">
      <c r="C760" s="239"/>
      <c r="D760" s="82"/>
    </row>
    <row r="761" spans="3:4" x14ac:dyDescent="0.2">
      <c r="C761" s="239"/>
      <c r="D761" s="82"/>
    </row>
    <row r="762" spans="3:4" x14ac:dyDescent="0.2">
      <c r="C762" s="239"/>
      <c r="D762" s="82"/>
    </row>
    <row r="763" spans="3:4" x14ac:dyDescent="0.2">
      <c r="C763" s="239"/>
      <c r="D763" s="82"/>
    </row>
    <row r="764" spans="3:4" x14ac:dyDescent="0.2">
      <c r="C764" s="239"/>
      <c r="D764" s="82"/>
    </row>
    <row r="765" spans="3:4" x14ac:dyDescent="0.2">
      <c r="C765" s="239"/>
      <c r="D765" s="82"/>
    </row>
    <row r="766" spans="3:4" x14ac:dyDescent="0.2">
      <c r="C766" s="239"/>
      <c r="D766" s="82"/>
    </row>
    <row r="767" spans="3:4" x14ac:dyDescent="0.2">
      <c r="C767" s="239"/>
      <c r="D767" s="82"/>
    </row>
    <row r="768" spans="3:4" x14ac:dyDescent="0.2">
      <c r="C768" s="239"/>
      <c r="D768" s="82"/>
    </row>
    <row r="769" spans="3:4" x14ac:dyDescent="0.2">
      <c r="C769" s="239"/>
      <c r="D769" s="82"/>
    </row>
    <row r="770" spans="3:4" x14ac:dyDescent="0.2">
      <c r="C770" s="239"/>
      <c r="D770" s="82"/>
    </row>
    <row r="771" spans="3:4" x14ac:dyDescent="0.2">
      <c r="C771" s="239"/>
      <c r="D771" s="82"/>
    </row>
    <row r="772" spans="3:4" x14ac:dyDescent="0.2">
      <c r="C772" s="239"/>
      <c r="D772" s="82"/>
    </row>
    <row r="773" spans="3:4" x14ac:dyDescent="0.2">
      <c r="C773" s="239"/>
      <c r="D773" s="82"/>
    </row>
    <row r="774" spans="3:4" x14ac:dyDescent="0.2">
      <c r="C774" s="239"/>
      <c r="D774" s="82"/>
    </row>
    <row r="775" spans="3:4" x14ac:dyDescent="0.2">
      <c r="C775" s="239"/>
      <c r="D775" s="82"/>
    </row>
    <row r="776" spans="3:4" x14ac:dyDescent="0.2">
      <c r="C776" s="239"/>
      <c r="D776" s="82"/>
    </row>
    <row r="777" spans="3:4" x14ac:dyDescent="0.2">
      <c r="C777" s="239"/>
      <c r="D777" s="82"/>
    </row>
    <row r="778" spans="3:4" x14ac:dyDescent="0.2">
      <c r="C778" s="239"/>
      <c r="D778" s="82"/>
    </row>
    <row r="779" spans="3:4" x14ac:dyDescent="0.2">
      <c r="C779" s="239"/>
      <c r="D779" s="82"/>
    </row>
    <row r="780" spans="3:4" x14ac:dyDescent="0.2">
      <c r="C780" s="239"/>
      <c r="D780" s="82"/>
    </row>
    <row r="781" spans="3:4" x14ac:dyDescent="0.2">
      <c r="C781" s="239"/>
      <c r="D781" s="82"/>
    </row>
    <row r="782" spans="3:4" x14ac:dyDescent="0.2">
      <c r="C782" s="239"/>
      <c r="D782" s="82"/>
    </row>
    <row r="783" spans="3:4" x14ac:dyDescent="0.2">
      <c r="C783" s="239"/>
      <c r="D783" s="82"/>
    </row>
    <row r="784" spans="3:4" x14ac:dyDescent="0.2">
      <c r="C784" s="239"/>
      <c r="D784" s="82"/>
    </row>
    <row r="785" spans="3:4" x14ac:dyDescent="0.2">
      <c r="C785" s="239"/>
      <c r="D785" s="82"/>
    </row>
    <row r="786" spans="3:4" x14ac:dyDescent="0.2">
      <c r="C786" s="239"/>
      <c r="D786" s="82"/>
    </row>
    <row r="787" spans="3:4" x14ac:dyDescent="0.2">
      <c r="C787" s="239"/>
      <c r="D787" s="82"/>
    </row>
    <row r="788" spans="3:4" x14ac:dyDescent="0.2">
      <c r="C788" s="239"/>
      <c r="D788" s="82"/>
    </row>
    <row r="789" spans="3:4" x14ac:dyDescent="0.2">
      <c r="C789" s="239"/>
      <c r="D789" s="82"/>
    </row>
    <row r="790" spans="3:4" x14ac:dyDescent="0.2">
      <c r="C790" s="239"/>
      <c r="D790" s="82"/>
    </row>
    <row r="791" spans="3:4" x14ac:dyDescent="0.2">
      <c r="C791" s="239"/>
      <c r="D791" s="82"/>
    </row>
    <row r="792" spans="3:4" x14ac:dyDescent="0.2">
      <c r="C792" s="239"/>
      <c r="D792" s="82"/>
    </row>
    <row r="793" spans="3:4" x14ac:dyDescent="0.2">
      <c r="C793" s="239"/>
      <c r="D793" s="82"/>
    </row>
    <row r="794" spans="3:4" x14ac:dyDescent="0.2">
      <c r="C794" s="239"/>
      <c r="D794" s="82"/>
    </row>
    <row r="795" spans="3:4" x14ac:dyDescent="0.2">
      <c r="C795" s="239"/>
      <c r="D795" s="82"/>
    </row>
    <row r="796" spans="3:4" x14ac:dyDescent="0.2">
      <c r="C796" s="239"/>
      <c r="D796" s="82"/>
    </row>
    <row r="797" spans="3:4" x14ac:dyDescent="0.2">
      <c r="C797" s="239"/>
      <c r="D797" s="82"/>
    </row>
    <row r="798" spans="3:4" x14ac:dyDescent="0.2">
      <c r="C798" s="239"/>
      <c r="D798" s="82"/>
    </row>
    <row r="799" spans="3:4" x14ac:dyDescent="0.2">
      <c r="C799" s="239"/>
      <c r="D799" s="82"/>
    </row>
    <row r="800" spans="3:4" x14ac:dyDescent="0.2">
      <c r="C800" s="239"/>
      <c r="D800" s="82"/>
    </row>
    <row r="801" spans="3:4" x14ac:dyDescent="0.2">
      <c r="C801" s="239"/>
      <c r="D801" s="82"/>
    </row>
    <row r="802" spans="3:4" x14ac:dyDescent="0.2">
      <c r="C802" s="239"/>
      <c r="D802" s="82"/>
    </row>
    <row r="803" spans="3:4" x14ac:dyDescent="0.2">
      <c r="C803" s="239"/>
      <c r="D803" s="82"/>
    </row>
    <row r="804" spans="3:4" x14ac:dyDescent="0.2">
      <c r="C804" s="239"/>
      <c r="D804" s="82"/>
    </row>
    <row r="805" spans="3:4" x14ac:dyDescent="0.2">
      <c r="C805" s="239"/>
      <c r="D805" s="82"/>
    </row>
    <row r="806" spans="3:4" x14ac:dyDescent="0.2">
      <c r="C806" s="239"/>
      <c r="D806" s="82"/>
    </row>
    <row r="807" spans="3:4" x14ac:dyDescent="0.2">
      <c r="C807" s="239"/>
      <c r="D807" s="82"/>
    </row>
    <row r="808" spans="3:4" x14ac:dyDescent="0.2">
      <c r="C808" s="239"/>
      <c r="D808" s="82"/>
    </row>
    <row r="809" spans="3:4" x14ac:dyDescent="0.2">
      <c r="C809" s="239"/>
      <c r="D809" s="82"/>
    </row>
    <row r="810" spans="3:4" x14ac:dyDescent="0.2">
      <c r="C810" s="239"/>
      <c r="D810" s="82"/>
    </row>
    <row r="811" spans="3:4" x14ac:dyDescent="0.2">
      <c r="C811" s="239"/>
      <c r="D811" s="82"/>
    </row>
    <row r="812" spans="3:4" x14ac:dyDescent="0.2">
      <c r="C812" s="239"/>
      <c r="D812" s="82"/>
    </row>
    <row r="813" spans="3:4" x14ac:dyDescent="0.2">
      <c r="C813" s="239"/>
      <c r="D813" s="82"/>
    </row>
    <row r="814" spans="3:4" x14ac:dyDescent="0.2">
      <c r="C814" s="239"/>
      <c r="D814" s="82"/>
    </row>
    <row r="815" spans="3:4" x14ac:dyDescent="0.2">
      <c r="C815" s="239"/>
      <c r="D815" s="82"/>
    </row>
    <row r="816" spans="3:4" x14ac:dyDescent="0.2">
      <c r="C816" s="239"/>
      <c r="D816" s="82"/>
    </row>
    <row r="817" spans="3:4" x14ac:dyDescent="0.2">
      <c r="C817" s="239"/>
      <c r="D817" s="82"/>
    </row>
    <row r="818" spans="3:4" x14ac:dyDescent="0.2">
      <c r="C818" s="239"/>
      <c r="D818" s="82"/>
    </row>
    <row r="819" spans="3:4" x14ac:dyDescent="0.2">
      <c r="C819" s="239"/>
      <c r="D819" s="82"/>
    </row>
    <row r="820" spans="3:4" x14ac:dyDescent="0.2">
      <c r="C820" s="239"/>
      <c r="D820" s="82"/>
    </row>
    <row r="821" spans="3:4" x14ac:dyDescent="0.2">
      <c r="C821" s="239"/>
      <c r="D821" s="82"/>
    </row>
    <row r="822" spans="3:4" x14ac:dyDescent="0.2">
      <c r="C822" s="239"/>
      <c r="D822" s="82"/>
    </row>
    <row r="823" spans="3:4" x14ac:dyDescent="0.2">
      <c r="C823" s="239"/>
      <c r="D823" s="82"/>
    </row>
    <row r="824" spans="3:4" x14ac:dyDescent="0.2">
      <c r="C824" s="239"/>
      <c r="D824" s="82"/>
    </row>
    <row r="825" spans="3:4" x14ac:dyDescent="0.2">
      <c r="C825" s="239"/>
      <c r="D825" s="82"/>
    </row>
    <row r="826" spans="3:4" x14ac:dyDescent="0.2">
      <c r="C826" s="239"/>
      <c r="D826" s="82"/>
    </row>
    <row r="827" spans="3:4" x14ac:dyDescent="0.2">
      <c r="C827" s="239"/>
      <c r="D827" s="82"/>
    </row>
    <row r="828" spans="3:4" x14ac:dyDescent="0.2">
      <c r="C828" s="239"/>
      <c r="D828" s="82"/>
    </row>
    <row r="829" spans="3:4" x14ac:dyDescent="0.2">
      <c r="C829" s="239"/>
      <c r="D829" s="82"/>
    </row>
    <row r="830" spans="3:4" x14ac:dyDescent="0.2">
      <c r="C830" s="239"/>
      <c r="D830" s="82"/>
    </row>
    <row r="831" spans="3:4" x14ac:dyDescent="0.2">
      <c r="C831" s="239"/>
      <c r="D831" s="82"/>
    </row>
    <row r="832" spans="3:4" x14ac:dyDescent="0.2">
      <c r="C832" s="239"/>
      <c r="D832" s="82"/>
    </row>
    <row r="833" spans="3:4" x14ac:dyDescent="0.2">
      <c r="C833" s="239"/>
      <c r="D833" s="82"/>
    </row>
    <row r="834" spans="3:4" x14ac:dyDescent="0.2">
      <c r="C834" s="239"/>
      <c r="D834" s="82"/>
    </row>
    <row r="835" spans="3:4" x14ac:dyDescent="0.2">
      <c r="C835" s="239"/>
      <c r="D835" s="82"/>
    </row>
    <row r="836" spans="3:4" x14ac:dyDescent="0.2">
      <c r="C836" s="239"/>
      <c r="D836" s="82"/>
    </row>
    <row r="837" spans="3:4" x14ac:dyDescent="0.2">
      <c r="C837" s="239"/>
      <c r="D837" s="82"/>
    </row>
    <row r="838" spans="3:4" x14ac:dyDescent="0.2">
      <c r="C838" s="239"/>
      <c r="D838" s="82"/>
    </row>
    <row r="839" spans="3:4" x14ac:dyDescent="0.2">
      <c r="C839" s="239"/>
      <c r="D839" s="82"/>
    </row>
    <row r="840" spans="3:4" x14ac:dyDescent="0.2">
      <c r="C840" s="239"/>
      <c r="D840" s="82"/>
    </row>
    <row r="841" spans="3:4" x14ac:dyDescent="0.2">
      <c r="C841" s="239"/>
      <c r="D841" s="82"/>
    </row>
    <row r="842" spans="3:4" x14ac:dyDescent="0.2">
      <c r="C842" s="239"/>
      <c r="D842" s="82"/>
    </row>
    <row r="843" spans="3:4" x14ac:dyDescent="0.2">
      <c r="C843" s="239"/>
      <c r="D843" s="82"/>
    </row>
    <row r="844" spans="3:4" x14ac:dyDescent="0.2">
      <c r="C844" s="239"/>
      <c r="D844" s="82"/>
    </row>
    <row r="845" spans="3:4" x14ac:dyDescent="0.2">
      <c r="C845" s="239"/>
      <c r="D845" s="82"/>
    </row>
    <row r="846" spans="3:4" x14ac:dyDescent="0.2">
      <c r="C846" s="239"/>
      <c r="D846" s="82"/>
    </row>
    <row r="847" spans="3:4" x14ac:dyDescent="0.2">
      <c r="C847" s="239"/>
      <c r="D847" s="82"/>
    </row>
    <row r="848" spans="3:4" x14ac:dyDescent="0.2">
      <c r="C848" s="239"/>
      <c r="D848" s="82"/>
    </row>
    <row r="849" spans="3:4" x14ac:dyDescent="0.2">
      <c r="C849" s="239"/>
      <c r="D849" s="82"/>
    </row>
    <row r="850" spans="3:4" x14ac:dyDescent="0.2">
      <c r="C850" s="239"/>
      <c r="D850" s="82"/>
    </row>
    <row r="851" spans="3:4" x14ac:dyDescent="0.2">
      <c r="C851" s="239"/>
      <c r="D851" s="82"/>
    </row>
    <row r="852" spans="3:4" x14ac:dyDescent="0.2">
      <c r="C852" s="239"/>
      <c r="D852" s="82"/>
    </row>
    <row r="853" spans="3:4" x14ac:dyDescent="0.2">
      <c r="C853" s="239"/>
      <c r="D853" s="82"/>
    </row>
    <row r="854" spans="3:4" x14ac:dyDescent="0.2">
      <c r="C854" s="239"/>
      <c r="D854" s="82"/>
    </row>
    <row r="855" spans="3:4" x14ac:dyDescent="0.2">
      <c r="C855" s="239"/>
      <c r="D855" s="82"/>
    </row>
    <row r="856" spans="3:4" x14ac:dyDescent="0.2">
      <c r="C856" s="239"/>
      <c r="D856" s="82"/>
    </row>
    <row r="857" spans="3:4" x14ac:dyDescent="0.2">
      <c r="C857" s="239"/>
      <c r="D857" s="82"/>
    </row>
    <row r="858" spans="3:4" x14ac:dyDescent="0.2">
      <c r="C858" s="239"/>
      <c r="D858" s="82"/>
    </row>
    <row r="859" spans="3:4" x14ac:dyDescent="0.2">
      <c r="C859" s="239"/>
      <c r="D859" s="82"/>
    </row>
    <row r="860" spans="3:4" x14ac:dyDescent="0.2">
      <c r="C860" s="239"/>
      <c r="D860" s="82"/>
    </row>
    <row r="861" spans="3:4" x14ac:dyDescent="0.2">
      <c r="C861" s="239"/>
      <c r="D861" s="82"/>
    </row>
    <row r="862" spans="3:4" x14ac:dyDescent="0.2">
      <c r="C862" s="239"/>
      <c r="D862" s="82"/>
    </row>
    <row r="863" spans="3:4" x14ac:dyDescent="0.2">
      <c r="C863" s="239"/>
      <c r="D863" s="82"/>
    </row>
    <row r="864" spans="3:4" x14ac:dyDescent="0.2">
      <c r="C864" s="239"/>
      <c r="D864" s="82"/>
    </row>
    <row r="865" spans="3:4" x14ac:dyDescent="0.2">
      <c r="C865" s="239"/>
      <c r="D865" s="82"/>
    </row>
    <row r="866" spans="3:4" x14ac:dyDescent="0.2">
      <c r="C866" s="239"/>
      <c r="D866" s="82"/>
    </row>
    <row r="867" spans="3:4" x14ac:dyDescent="0.2">
      <c r="C867" s="239"/>
      <c r="D867" s="82"/>
    </row>
    <row r="868" spans="3:4" x14ac:dyDescent="0.2">
      <c r="C868" s="239"/>
      <c r="D868" s="82"/>
    </row>
    <row r="869" spans="3:4" x14ac:dyDescent="0.2">
      <c r="C869" s="239"/>
      <c r="D869" s="82"/>
    </row>
    <row r="870" spans="3:4" x14ac:dyDescent="0.2">
      <c r="C870" s="239"/>
      <c r="D870" s="82"/>
    </row>
    <row r="871" spans="3:4" x14ac:dyDescent="0.2">
      <c r="C871" s="239"/>
      <c r="D871" s="82"/>
    </row>
    <row r="872" spans="3:4" x14ac:dyDescent="0.2">
      <c r="C872" s="239"/>
      <c r="D872" s="82"/>
    </row>
    <row r="873" spans="3:4" x14ac:dyDescent="0.2">
      <c r="C873" s="239"/>
      <c r="D873" s="82"/>
    </row>
    <row r="874" spans="3:4" x14ac:dyDescent="0.2">
      <c r="C874" s="239"/>
      <c r="D874" s="82"/>
    </row>
    <row r="875" spans="3:4" x14ac:dyDescent="0.2">
      <c r="C875" s="239"/>
      <c r="D875" s="82"/>
    </row>
    <row r="876" spans="3:4" x14ac:dyDescent="0.2">
      <c r="C876" s="239"/>
      <c r="D876" s="82"/>
    </row>
    <row r="877" spans="3:4" x14ac:dyDescent="0.2">
      <c r="C877" s="239"/>
      <c r="D877" s="82"/>
    </row>
    <row r="878" spans="3:4" x14ac:dyDescent="0.2">
      <c r="C878" s="239"/>
      <c r="D878" s="82"/>
    </row>
    <row r="879" spans="3:4" x14ac:dyDescent="0.2">
      <c r="C879" s="239"/>
      <c r="D879" s="82"/>
    </row>
    <row r="880" spans="3:4" x14ac:dyDescent="0.2">
      <c r="C880" s="239"/>
      <c r="D880" s="82"/>
    </row>
    <row r="881" spans="3:4" x14ac:dyDescent="0.2">
      <c r="C881" s="239"/>
      <c r="D881" s="82"/>
    </row>
    <row r="882" spans="3:4" x14ac:dyDescent="0.2">
      <c r="C882" s="239"/>
      <c r="D882" s="82"/>
    </row>
    <row r="883" spans="3:4" x14ac:dyDescent="0.2">
      <c r="C883" s="239"/>
      <c r="D883" s="82"/>
    </row>
    <row r="884" spans="3:4" x14ac:dyDescent="0.2">
      <c r="C884" s="239"/>
      <c r="D884" s="82"/>
    </row>
    <row r="885" spans="3:4" x14ac:dyDescent="0.2">
      <c r="C885" s="239"/>
      <c r="D885" s="82"/>
    </row>
    <row r="886" spans="3:4" x14ac:dyDescent="0.2">
      <c r="C886" s="239"/>
      <c r="D886" s="82"/>
    </row>
    <row r="887" spans="3:4" x14ac:dyDescent="0.2">
      <c r="C887" s="239"/>
      <c r="D887" s="82"/>
    </row>
    <row r="888" spans="3:4" x14ac:dyDescent="0.2">
      <c r="C888" s="239"/>
      <c r="D888" s="82"/>
    </row>
    <row r="889" spans="3:4" x14ac:dyDescent="0.2">
      <c r="C889" s="239"/>
      <c r="D889" s="82"/>
    </row>
    <row r="890" spans="3:4" x14ac:dyDescent="0.2">
      <c r="C890" s="239"/>
      <c r="D890" s="82"/>
    </row>
    <row r="891" spans="3:4" x14ac:dyDescent="0.2">
      <c r="C891" s="239"/>
      <c r="D891" s="82"/>
    </row>
    <row r="892" spans="3:4" x14ac:dyDescent="0.2">
      <c r="C892" s="239"/>
      <c r="D892" s="82"/>
    </row>
    <row r="893" spans="3:4" x14ac:dyDescent="0.2">
      <c r="C893" s="239"/>
      <c r="D893" s="82"/>
    </row>
    <row r="894" spans="3:4" x14ac:dyDescent="0.2">
      <c r="C894" s="239"/>
      <c r="D894" s="82"/>
    </row>
    <row r="895" spans="3:4" x14ac:dyDescent="0.2">
      <c r="C895" s="239"/>
      <c r="D895" s="82"/>
    </row>
    <row r="896" spans="3:4" x14ac:dyDescent="0.2">
      <c r="C896" s="239"/>
      <c r="D896" s="82"/>
    </row>
    <row r="897" spans="3:4" x14ac:dyDescent="0.2">
      <c r="C897" s="239"/>
      <c r="D897" s="82"/>
    </row>
    <row r="898" spans="3:4" x14ac:dyDescent="0.2">
      <c r="C898" s="239"/>
      <c r="D898" s="82"/>
    </row>
    <row r="899" spans="3:4" x14ac:dyDescent="0.2">
      <c r="C899" s="239"/>
      <c r="D899" s="82"/>
    </row>
    <row r="900" spans="3:4" x14ac:dyDescent="0.2">
      <c r="C900" s="239"/>
      <c r="D900" s="82"/>
    </row>
    <row r="901" spans="3:4" x14ac:dyDescent="0.2">
      <c r="C901" s="239"/>
      <c r="D901" s="82"/>
    </row>
    <row r="902" spans="3:4" x14ac:dyDescent="0.2">
      <c r="C902" s="239"/>
      <c r="D902" s="82"/>
    </row>
    <row r="903" spans="3:4" x14ac:dyDescent="0.2">
      <c r="C903" s="239"/>
      <c r="D903" s="82"/>
    </row>
    <row r="904" spans="3:4" x14ac:dyDescent="0.2">
      <c r="C904" s="239"/>
      <c r="D904" s="82"/>
    </row>
    <row r="905" spans="3:4" x14ac:dyDescent="0.2">
      <c r="C905" s="239"/>
      <c r="D905" s="82"/>
    </row>
    <row r="906" spans="3:4" x14ac:dyDescent="0.2">
      <c r="C906" s="239"/>
      <c r="D906" s="82"/>
    </row>
    <row r="907" spans="3:4" x14ac:dyDescent="0.2">
      <c r="C907" s="239"/>
      <c r="D907" s="82"/>
    </row>
    <row r="908" spans="3:4" x14ac:dyDescent="0.2">
      <c r="C908" s="239"/>
      <c r="D908" s="82"/>
    </row>
    <row r="909" spans="3:4" x14ac:dyDescent="0.2">
      <c r="C909" s="239"/>
      <c r="D909" s="82"/>
    </row>
    <row r="910" spans="3:4" x14ac:dyDescent="0.2">
      <c r="C910" s="239"/>
      <c r="D910" s="82"/>
    </row>
    <row r="911" spans="3:4" x14ac:dyDescent="0.2">
      <c r="C911" s="239"/>
      <c r="D911" s="82"/>
    </row>
    <row r="912" spans="3:4" x14ac:dyDescent="0.2">
      <c r="C912" s="239"/>
      <c r="D912" s="82"/>
    </row>
    <row r="913" spans="3:4" x14ac:dyDescent="0.2">
      <c r="C913" s="239"/>
      <c r="D913" s="82"/>
    </row>
    <row r="914" spans="3:4" x14ac:dyDescent="0.2">
      <c r="C914" s="239"/>
      <c r="D914" s="82"/>
    </row>
    <row r="915" spans="3:4" x14ac:dyDescent="0.2">
      <c r="C915" s="239"/>
      <c r="D915" s="82"/>
    </row>
    <row r="916" spans="3:4" x14ac:dyDescent="0.2">
      <c r="C916" s="239"/>
      <c r="D916" s="82"/>
    </row>
    <row r="917" spans="3:4" x14ac:dyDescent="0.2">
      <c r="C917" s="239"/>
      <c r="D917" s="82"/>
    </row>
    <row r="918" spans="3:4" x14ac:dyDescent="0.2">
      <c r="C918" s="239"/>
      <c r="D918" s="82"/>
    </row>
    <row r="919" spans="3:4" x14ac:dyDescent="0.2">
      <c r="C919" s="239"/>
      <c r="D919" s="82"/>
    </row>
    <row r="920" spans="3:4" x14ac:dyDescent="0.2">
      <c r="C920" s="239"/>
      <c r="D920" s="82"/>
    </row>
    <row r="921" spans="3:4" x14ac:dyDescent="0.2">
      <c r="C921" s="239"/>
      <c r="D921" s="82"/>
    </row>
    <row r="922" spans="3:4" x14ac:dyDescent="0.2">
      <c r="C922" s="239"/>
      <c r="D922" s="82"/>
    </row>
    <row r="923" spans="3:4" x14ac:dyDescent="0.2">
      <c r="C923" s="239"/>
      <c r="D923" s="82"/>
    </row>
    <row r="924" spans="3:4" x14ac:dyDescent="0.2">
      <c r="C924" s="239"/>
      <c r="D924" s="82"/>
    </row>
    <row r="925" spans="3:4" x14ac:dyDescent="0.2">
      <c r="C925" s="239"/>
      <c r="D925" s="82"/>
    </row>
    <row r="926" spans="3:4" x14ac:dyDescent="0.2">
      <c r="C926" s="239"/>
      <c r="D926" s="82"/>
    </row>
    <row r="927" spans="3:4" x14ac:dyDescent="0.2">
      <c r="C927" s="239"/>
      <c r="D927" s="82"/>
    </row>
    <row r="928" spans="3:4" x14ac:dyDescent="0.2">
      <c r="C928" s="239"/>
      <c r="D928" s="82"/>
    </row>
    <row r="929" spans="3:4" x14ac:dyDescent="0.2">
      <c r="C929" s="239"/>
      <c r="D929" s="82"/>
    </row>
    <row r="930" spans="3:4" x14ac:dyDescent="0.2">
      <c r="C930" s="239"/>
      <c r="D930" s="82"/>
    </row>
    <row r="931" spans="3:4" x14ac:dyDescent="0.2">
      <c r="C931" s="239"/>
      <c r="D931" s="82"/>
    </row>
    <row r="932" spans="3:4" x14ac:dyDescent="0.2">
      <c r="C932" s="239"/>
      <c r="D932" s="82"/>
    </row>
    <row r="933" spans="3:4" x14ac:dyDescent="0.2">
      <c r="C933" s="239"/>
      <c r="D933" s="82"/>
    </row>
    <row r="934" spans="3:4" x14ac:dyDescent="0.2">
      <c r="C934" s="239"/>
      <c r="D934" s="82"/>
    </row>
    <row r="935" spans="3:4" x14ac:dyDescent="0.2">
      <c r="C935" s="239"/>
      <c r="D935" s="82"/>
    </row>
    <row r="936" spans="3:4" x14ac:dyDescent="0.2">
      <c r="C936" s="239"/>
      <c r="D936" s="82"/>
    </row>
    <row r="937" spans="3:4" x14ac:dyDescent="0.2">
      <c r="C937" s="239"/>
      <c r="D937" s="82"/>
    </row>
    <row r="938" spans="3:4" x14ac:dyDescent="0.2">
      <c r="C938" s="239"/>
      <c r="D938" s="82"/>
    </row>
    <row r="939" spans="3:4" x14ac:dyDescent="0.2">
      <c r="C939" s="239"/>
      <c r="D939" s="82"/>
    </row>
    <row r="940" spans="3:4" x14ac:dyDescent="0.2">
      <c r="C940" s="239"/>
      <c r="D940" s="82"/>
    </row>
    <row r="941" spans="3:4" x14ac:dyDescent="0.2">
      <c r="C941" s="239"/>
      <c r="D941" s="82"/>
    </row>
    <row r="942" spans="3:4" x14ac:dyDescent="0.2">
      <c r="C942" s="239"/>
      <c r="D942" s="82"/>
    </row>
    <row r="943" spans="3:4" x14ac:dyDescent="0.2">
      <c r="C943" s="239"/>
      <c r="D943" s="82"/>
    </row>
    <row r="944" spans="3:4" x14ac:dyDescent="0.2">
      <c r="C944" s="239"/>
      <c r="D944" s="82"/>
    </row>
    <row r="945" spans="3:4" x14ac:dyDescent="0.2">
      <c r="C945" s="239"/>
      <c r="D945" s="82"/>
    </row>
    <row r="946" spans="3:4" x14ac:dyDescent="0.2">
      <c r="C946" s="239"/>
      <c r="D946" s="82"/>
    </row>
    <row r="947" spans="3:4" x14ac:dyDescent="0.2">
      <c r="C947" s="239"/>
      <c r="D947" s="82"/>
    </row>
    <row r="948" spans="3:4" x14ac:dyDescent="0.2">
      <c r="C948" s="239"/>
      <c r="D948" s="82"/>
    </row>
    <row r="949" spans="3:4" x14ac:dyDescent="0.2">
      <c r="C949" s="239"/>
      <c r="D949" s="82"/>
    </row>
    <row r="950" spans="3:4" x14ac:dyDescent="0.2">
      <c r="C950" s="239"/>
      <c r="D950" s="82"/>
    </row>
    <row r="951" spans="3:4" x14ac:dyDescent="0.2">
      <c r="C951" s="239"/>
      <c r="D951" s="82"/>
    </row>
    <row r="952" spans="3:4" x14ac:dyDescent="0.2">
      <c r="C952" s="239"/>
      <c r="D952" s="82"/>
    </row>
    <row r="953" spans="3:4" x14ac:dyDescent="0.2">
      <c r="C953" s="239"/>
      <c r="D953" s="82"/>
    </row>
    <row r="954" spans="3:4" x14ac:dyDescent="0.2">
      <c r="C954" s="239"/>
      <c r="D954" s="82"/>
    </row>
    <row r="955" spans="3:4" x14ac:dyDescent="0.2">
      <c r="C955" s="239"/>
      <c r="D955" s="82"/>
    </row>
    <row r="956" spans="3:4" x14ac:dyDescent="0.2">
      <c r="C956" s="239"/>
      <c r="D956" s="82"/>
    </row>
    <row r="957" spans="3:4" x14ac:dyDescent="0.2">
      <c r="C957" s="239"/>
      <c r="D957" s="82"/>
    </row>
    <row r="958" spans="3:4" x14ac:dyDescent="0.2">
      <c r="C958" s="239"/>
      <c r="D958" s="82"/>
    </row>
    <row r="959" spans="3:4" x14ac:dyDescent="0.2">
      <c r="C959" s="239"/>
      <c r="D959" s="82"/>
    </row>
    <row r="960" spans="3:4" x14ac:dyDescent="0.2">
      <c r="C960" s="239"/>
      <c r="D960" s="82"/>
    </row>
    <row r="961" spans="3:4" x14ac:dyDescent="0.2">
      <c r="C961" s="239"/>
      <c r="D961" s="82"/>
    </row>
    <row r="962" spans="3:4" x14ac:dyDescent="0.2">
      <c r="C962" s="239"/>
      <c r="D962" s="82"/>
    </row>
    <row r="963" spans="3:4" x14ac:dyDescent="0.2">
      <c r="C963" s="239"/>
      <c r="D963" s="82"/>
    </row>
    <row r="964" spans="3:4" x14ac:dyDescent="0.2">
      <c r="C964" s="239"/>
      <c r="D964" s="82"/>
    </row>
    <row r="965" spans="3:4" x14ac:dyDescent="0.2">
      <c r="C965" s="239"/>
      <c r="D965" s="82"/>
    </row>
    <row r="966" spans="3:4" x14ac:dyDescent="0.2">
      <c r="C966" s="239"/>
      <c r="D966" s="82"/>
    </row>
    <row r="967" spans="3:4" x14ac:dyDescent="0.2">
      <c r="C967" s="239"/>
      <c r="D967" s="82"/>
    </row>
    <row r="968" spans="3:4" x14ac:dyDescent="0.2">
      <c r="C968" s="239"/>
      <c r="D968" s="82"/>
    </row>
    <row r="969" spans="3:4" x14ac:dyDescent="0.2">
      <c r="C969" s="239"/>
      <c r="D969" s="82"/>
    </row>
    <row r="970" spans="3:4" x14ac:dyDescent="0.2">
      <c r="C970" s="239"/>
      <c r="D970" s="82"/>
    </row>
    <row r="971" spans="3:4" x14ac:dyDescent="0.2">
      <c r="C971" s="239"/>
      <c r="D971" s="82"/>
    </row>
    <row r="972" spans="3:4" x14ac:dyDescent="0.2">
      <c r="C972" s="239"/>
      <c r="D972" s="82"/>
    </row>
    <row r="973" spans="3:4" x14ac:dyDescent="0.2">
      <c r="C973" s="239"/>
      <c r="D973" s="82"/>
    </row>
    <row r="974" spans="3:4" x14ac:dyDescent="0.2">
      <c r="C974" s="239"/>
      <c r="D974" s="82"/>
    </row>
    <row r="975" spans="3:4" x14ac:dyDescent="0.2">
      <c r="C975" s="239"/>
      <c r="D975" s="82"/>
    </row>
    <row r="976" spans="3:4" x14ac:dyDescent="0.2">
      <c r="C976" s="239"/>
      <c r="D976" s="82"/>
    </row>
    <row r="977" spans="3:4" x14ac:dyDescent="0.2">
      <c r="C977" s="239"/>
      <c r="D977" s="82"/>
    </row>
    <row r="978" spans="3:4" x14ac:dyDescent="0.2">
      <c r="C978" s="239"/>
      <c r="D978" s="82"/>
    </row>
    <row r="979" spans="3:4" x14ac:dyDescent="0.2">
      <c r="C979" s="239"/>
      <c r="D979" s="82"/>
    </row>
    <row r="980" spans="3:4" x14ac:dyDescent="0.2">
      <c r="C980" s="239"/>
      <c r="D980" s="82"/>
    </row>
    <row r="981" spans="3:4" x14ac:dyDescent="0.2">
      <c r="C981" s="239"/>
      <c r="D981" s="82"/>
    </row>
    <row r="982" spans="3:4" x14ac:dyDescent="0.2">
      <c r="C982" s="239"/>
      <c r="D982" s="82"/>
    </row>
    <row r="983" spans="3:4" x14ac:dyDescent="0.2">
      <c r="C983" s="239"/>
      <c r="D983" s="82"/>
    </row>
    <row r="984" spans="3:4" x14ac:dyDescent="0.2">
      <c r="C984" s="239"/>
      <c r="D984" s="82"/>
    </row>
    <row r="985" spans="3:4" x14ac:dyDescent="0.2">
      <c r="C985" s="239"/>
      <c r="D985" s="82"/>
    </row>
    <row r="986" spans="3:4" x14ac:dyDescent="0.2">
      <c r="C986" s="239"/>
      <c r="D986" s="82"/>
    </row>
    <row r="987" spans="3:4" x14ac:dyDescent="0.2">
      <c r="C987" s="239"/>
      <c r="D987" s="82"/>
    </row>
    <row r="988" spans="3:4" x14ac:dyDescent="0.2">
      <c r="C988" s="239"/>
      <c r="D988" s="82"/>
    </row>
    <row r="989" spans="3:4" x14ac:dyDescent="0.2">
      <c r="C989" s="239"/>
      <c r="D989" s="82"/>
    </row>
    <row r="990" spans="3:4" x14ac:dyDescent="0.2">
      <c r="C990" s="239"/>
      <c r="D990" s="82"/>
    </row>
    <row r="991" spans="3:4" x14ac:dyDescent="0.2">
      <c r="C991" s="239"/>
      <c r="D991" s="82"/>
    </row>
    <row r="992" spans="3:4" x14ac:dyDescent="0.2">
      <c r="C992" s="239"/>
      <c r="D992" s="82"/>
    </row>
    <row r="993" spans="3:4" x14ac:dyDescent="0.2">
      <c r="C993" s="239"/>
      <c r="D993" s="82"/>
    </row>
    <row r="994" spans="3:4" x14ac:dyDescent="0.2">
      <c r="C994" s="239"/>
      <c r="D994" s="82"/>
    </row>
    <row r="995" spans="3:4" x14ac:dyDescent="0.2">
      <c r="C995" s="239"/>
      <c r="D995" s="82"/>
    </row>
    <row r="996" spans="3:4" x14ac:dyDescent="0.2">
      <c r="C996" s="239"/>
      <c r="D996" s="82"/>
    </row>
    <row r="997" spans="3:4" x14ac:dyDescent="0.2">
      <c r="C997" s="239"/>
      <c r="D997" s="82"/>
    </row>
    <row r="998" spans="3:4" x14ac:dyDescent="0.2">
      <c r="C998" s="239"/>
      <c r="D998" s="82"/>
    </row>
    <row r="999" spans="3:4" x14ac:dyDescent="0.2">
      <c r="C999" s="239"/>
      <c r="D999" s="82"/>
    </row>
    <row r="1000" spans="3:4" x14ac:dyDescent="0.2">
      <c r="C1000" s="239"/>
      <c r="D1000" s="82"/>
    </row>
    <row r="1001" spans="3:4" x14ac:dyDescent="0.2">
      <c r="C1001" s="239"/>
      <c r="D1001" s="82"/>
    </row>
    <row r="1002" spans="3:4" x14ac:dyDescent="0.2">
      <c r="C1002" s="239"/>
      <c r="D1002" s="82"/>
    </row>
    <row r="1003" spans="3:4" x14ac:dyDescent="0.2">
      <c r="C1003" s="239"/>
      <c r="D1003" s="82"/>
    </row>
    <row r="1004" spans="3:4" x14ac:dyDescent="0.2">
      <c r="C1004" s="239"/>
      <c r="D1004" s="82"/>
    </row>
    <row r="1005" spans="3:4" x14ac:dyDescent="0.2">
      <c r="C1005" s="239"/>
      <c r="D1005" s="82"/>
    </row>
    <row r="1006" spans="3:4" x14ac:dyDescent="0.2">
      <c r="C1006" s="239"/>
      <c r="D1006" s="82"/>
    </row>
    <row r="1007" spans="3:4" x14ac:dyDescent="0.2">
      <c r="C1007" s="239"/>
      <c r="D1007" s="82"/>
    </row>
    <row r="1008" spans="3:4" x14ac:dyDescent="0.2">
      <c r="C1008" s="239"/>
      <c r="D1008" s="82"/>
    </row>
    <row r="1009" spans="3:4" x14ac:dyDescent="0.2">
      <c r="C1009" s="239"/>
      <c r="D1009" s="82"/>
    </row>
    <row r="1010" spans="3:4" x14ac:dyDescent="0.2">
      <c r="C1010" s="239"/>
      <c r="D1010" s="82"/>
    </row>
    <row r="1011" spans="3:4" x14ac:dyDescent="0.2">
      <c r="C1011" s="239"/>
      <c r="D1011" s="82"/>
    </row>
    <row r="1012" spans="3:4" x14ac:dyDescent="0.2">
      <c r="C1012" s="239"/>
      <c r="D1012" s="82"/>
    </row>
    <row r="1013" spans="3:4" x14ac:dyDescent="0.2">
      <c r="C1013" s="239"/>
      <c r="D1013" s="82"/>
    </row>
    <row r="1014" spans="3:4" x14ac:dyDescent="0.2">
      <c r="C1014" s="239"/>
      <c r="D1014" s="82"/>
    </row>
    <row r="1015" spans="3:4" x14ac:dyDescent="0.2">
      <c r="C1015" s="239"/>
      <c r="D1015" s="82"/>
    </row>
    <row r="1016" spans="3:4" x14ac:dyDescent="0.2">
      <c r="C1016" s="239"/>
      <c r="D1016" s="82"/>
    </row>
    <row r="1017" spans="3:4" x14ac:dyDescent="0.2">
      <c r="C1017" s="239"/>
      <c r="D1017" s="82"/>
    </row>
    <row r="1018" spans="3:4" x14ac:dyDescent="0.2">
      <c r="C1018" s="239"/>
      <c r="D1018" s="82"/>
    </row>
    <row r="1019" spans="3:4" x14ac:dyDescent="0.2">
      <c r="C1019" s="239"/>
      <c r="D1019" s="82"/>
    </row>
    <row r="1020" spans="3:4" x14ac:dyDescent="0.2">
      <c r="C1020" s="239"/>
      <c r="D1020" s="82"/>
    </row>
    <row r="1021" spans="3:4" x14ac:dyDescent="0.2">
      <c r="C1021" s="239"/>
      <c r="D1021" s="82"/>
    </row>
    <row r="1022" spans="3:4" x14ac:dyDescent="0.2">
      <c r="C1022" s="239"/>
      <c r="D1022" s="82"/>
    </row>
    <row r="1023" spans="3:4" x14ac:dyDescent="0.2">
      <c r="C1023" s="239"/>
      <c r="D1023" s="82"/>
    </row>
    <row r="1024" spans="3:4" x14ac:dyDescent="0.2">
      <c r="C1024" s="239"/>
      <c r="D1024" s="82"/>
    </row>
    <row r="1025" spans="3:4" x14ac:dyDescent="0.2">
      <c r="C1025" s="239"/>
      <c r="D1025" s="82"/>
    </row>
    <row r="1026" spans="3:4" x14ac:dyDescent="0.2">
      <c r="C1026" s="239"/>
      <c r="D1026" s="82"/>
    </row>
    <row r="1027" spans="3:4" x14ac:dyDescent="0.2">
      <c r="C1027" s="239"/>
      <c r="D1027" s="82"/>
    </row>
    <row r="1028" spans="3:4" x14ac:dyDescent="0.2">
      <c r="C1028" s="239"/>
      <c r="D1028" s="82"/>
    </row>
    <row r="1029" spans="3:4" x14ac:dyDescent="0.2">
      <c r="C1029" s="239"/>
      <c r="D1029" s="82"/>
    </row>
    <row r="1030" spans="3:4" x14ac:dyDescent="0.2">
      <c r="C1030" s="239"/>
      <c r="D1030" s="82"/>
    </row>
    <row r="1031" spans="3:4" x14ac:dyDescent="0.2">
      <c r="C1031" s="239"/>
      <c r="D1031" s="82"/>
    </row>
    <row r="1032" spans="3:4" x14ac:dyDescent="0.2">
      <c r="C1032" s="239"/>
      <c r="D1032" s="82"/>
    </row>
    <row r="1033" spans="3:4" x14ac:dyDescent="0.2">
      <c r="C1033" s="239"/>
      <c r="D1033" s="82"/>
    </row>
    <row r="1034" spans="3:4" x14ac:dyDescent="0.2">
      <c r="C1034" s="239"/>
      <c r="D1034" s="82"/>
    </row>
    <row r="1035" spans="3:4" x14ac:dyDescent="0.2">
      <c r="C1035" s="239"/>
      <c r="D1035" s="82"/>
    </row>
    <row r="1036" spans="3:4" x14ac:dyDescent="0.2">
      <c r="C1036" s="239"/>
      <c r="D1036" s="82"/>
    </row>
    <row r="1037" spans="3:4" x14ac:dyDescent="0.2">
      <c r="C1037" s="239"/>
      <c r="D1037" s="82"/>
    </row>
    <row r="1038" spans="3:4" x14ac:dyDescent="0.2">
      <c r="C1038" s="239"/>
      <c r="D1038" s="82"/>
    </row>
    <row r="1039" spans="3:4" x14ac:dyDescent="0.2">
      <c r="C1039" s="239"/>
      <c r="D1039" s="82"/>
    </row>
    <row r="1040" spans="3:4" x14ac:dyDescent="0.2">
      <c r="C1040" s="239"/>
      <c r="D1040" s="82"/>
    </row>
    <row r="1041" spans="3:4" x14ac:dyDescent="0.2">
      <c r="C1041" s="239"/>
      <c r="D1041" s="82"/>
    </row>
    <row r="1042" spans="3:4" x14ac:dyDescent="0.2">
      <c r="C1042" s="239"/>
      <c r="D1042" s="82"/>
    </row>
    <row r="1043" spans="3:4" x14ac:dyDescent="0.2">
      <c r="C1043" s="239"/>
      <c r="D1043" s="82"/>
    </row>
    <row r="1044" spans="3:4" x14ac:dyDescent="0.2">
      <c r="C1044" s="239"/>
      <c r="D1044" s="82"/>
    </row>
    <row r="1045" spans="3:4" x14ac:dyDescent="0.2">
      <c r="C1045" s="239"/>
      <c r="D1045" s="82"/>
    </row>
    <row r="1046" spans="3:4" x14ac:dyDescent="0.2">
      <c r="C1046" s="239"/>
      <c r="D1046" s="82"/>
    </row>
    <row r="1047" spans="3:4" x14ac:dyDescent="0.2">
      <c r="C1047" s="239"/>
      <c r="D1047" s="82"/>
    </row>
    <row r="1048" spans="3:4" x14ac:dyDescent="0.2">
      <c r="C1048" s="239"/>
      <c r="D1048" s="82"/>
    </row>
    <row r="1049" spans="3:4" x14ac:dyDescent="0.2">
      <c r="C1049" s="239"/>
      <c r="D1049" s="82"/>
    </row>
    <row r="1050" spans="3:4" x14ac:dyDescent="0.2">
      <c r="C1050" s="239"/>
      <c r="D1050" s="82"/>
    </row>
    <row r="1051" spans="3:4" x14ac:dyDescent="0.2">
      <c r="C1051" s="239"/>
      <c r="D1051" s="82"/>
    </row>
    <row r="1052" spans="3:4" x14ac:dyDescent="0.2">
      <c r="C1052" s="239"/>
      <c r="D1052" s="82"/>
    </row>
    <row r="1053" spans="3:4" x14ac:dyDescent="0.2">
      <c r="C1053" s="239"/>
      <c r="D1053" s="82"/>
    </row>
    <row r="1054" spans="3:4" x14ac:dyDescent="0.2">
      <c r="C1054" s="239"/>
      <c r="D1054" s="82"/>
    </row>
    <row r="1055" spans="3:4" x14ac:dyDescent="0.2">
      <c r="C1055" s="239"/>
      <c r="D1055" s="82"/>
    </row>
    <row r="1056" spans="3:4" x14ac:dyDescent="0.2">
      <c r="C1056" s="239"/>
      <c r="D1056" s="82"/>
    </row>
    <row r="1057" spans="3:4" x14ac:dyDescent="0.2">
      <c r="C1057" s="239"/>
      <c r="D1057" s="82"/>
    </row>
    <row r="1058" spans="3:4" x14ac:dyDescent="0.2">
      <c r="C1058" s="239"/>
      <c r="D1058" s="82"/>
    </row>
    <row r="1059" spans="3:4" x14ac:dyDescent="0.2">
      <c r="C1059" s="239"/>
      <c r="D1059" s="82"/>
    </row>
    <row r="1060" spans="3:4" x14ac:dyDescent="0.2">
      <c r="C1060" s="239"/>
      <c r="D1060" s="82"/>
    </row>
    <row r="1061" spans="3:4" x14ac:dyDescent="0.2">
      <c r="C1061" s="239"/>
      <c r="D1061" s="82"/>
    </row>
    <row r="1062" spans="3:4" x14ac:dyDescent="0.2">
      <c r="C1062" s="239"/>
      <c r="D1062" s="82"/>
    </row>
    <row r="1063" spans="3:4" x14ac:dyDescent="0.2">
      <c r="C1063" s="239"/>
      <c r="D1063" s="82"/>
    </row>
    <row r="1064" spans="3:4" x14ac:dyDescent="0.2">
      <c r="C1064" s="239"/>
      <c r="D1064" s="82"/>
    </row>
    <row r="1065" spans="3:4" x14ac:dyDescent="0.2">
      <c r="C1065" s="239"/>
      <c r="D1065" s="82"/>
    </row>
    <row r="1066" spans="3:4" x14ac:dyDescent="0.2">
      <c r="C1066" s="239"/>
      <c r="D1066" s="82"/>
    </row>
    <row r="1067" spans="3:4" x14ac:dyDescent="0.2">
      <c r="C1067" s="239"/>
      <c r="D1067" s="82"/>
    </row>
    <row r="1068" spans="3:4" x14ac:dyDescent="0.2">
      <c r="C1068" s="239"/>
      <c r="D1068" s="82"/>
    </row>
    <row r="1069" spans="3:4" x14ac:dyDescent="0.2">
      <c r="C1069" s="239"/>
      <c r="D1069" s="82"/>
    </row>
    <row r="1070" spans="3:4" x14ac:dyDescent="0.2">
      <c r="C1070" s="239"/>
      <c r="D1070" s="82"/>
    </row>
    <row r="1071" spans="3:4" x14ac:dyDescent="0.2">
      <c r="C1071" s="239"/>
      <c r="D1071" s="82"/>
    </row>
    <row r="1072" spans="3:4" x14ac:dyDescent="0.2">
      <c r="C1072" s="239"/>
      <c r="D1072" s="82"/>
    </row>
    <row r="1073" spans="3:4" x14ac:dyDescent="0.2">
      <c r="C1073" s="239"/>
      <c r="D1073" s="82"/>
    </row>
    <row r="1074" spans="3:4" x14ac:dyDescent="0.2">
      <c r="C1074" s="239"/>
      <c r="D1074" s="82"/>
    </row>
    <row r="1075" spans="3:4" x14ac:dyDescent="0.2">
      <c r="C1075" s="239"/>
      <c r="D1075" s="82"/>
    </row>
    <row r="1076" spans="3:4" x14ac:dyDescent="0.2">
      <c r="C1076" s="239"/>
      <c r="D1076" s="82"/>
    </row>
    <row r="1077" spans="3:4" x14ac:dyDescent="0.2">
      <c r="C1077" s="239"/>
      <c r="D1077" s="82"/>
    </row>
    <row r="1078" spans="3:4" x14ac:dyDescent="0.2">
      <c r="C1078" s="239"/>
      <c r="D1078" s="82"/>
    </row>
    <row r="1079" spans="3:4" x14ac:dyDescent="0.2">
      <c r="C1079" s="239"/>
      <c r="D1079" s="82"/>
    </row>
    <row r="1080" spans="3:4" x14ac:dyDescent="0.2">
      <c r="C1080" s="239"/>
      <c r="D1080" s="82"/>
    </row>
    <row r="1081" spans="3:4" x14ac:dyDescent="0.2">
      <c r="C1081" s="239"/>
      <c r="D1081" s="82"/>
    </row>
    <row r="1082" spans="3:4" x14ac:dyDescent="0.2">
      <c r="C1082" s="239"/>
      <c r="D1082" s="82"/>
    </row>
    <row r="1083" spans="3:4" x14ac:dyDescent="0.2">
      <c r="C1083" s="239"/>
      <c r="D1083" s="82"/>
    </row>
    <row r="1084" spans="3:4" x14ac:dyDescent="0.2">
      <c r="C1084" s="239"/>
      <c r="D1084" s="82"/>
    </row>
    <row r="1085" spans="3:4" x14ac:dyDescent="0.2">
      <c r="C1085" s="239"/>
      <c r="D1085" s="82"/>
    </row>
    <row r="1086" spans="3:4" x14ac:dyDescent="0.2">
      <c r="C1086" s="239"/>
      <c r="D1086" s="82"/>
    </row>
    <row r="1087" spans="3:4" x14ac:dyDescent="0.2">
      <c r="C1087" s="239"/>
      <c r="D1087" s="82"/>
    </row>
    <row r="1088" spans="3:4" x14ac:dyDescent="0.2">
      <c r="C1088" s="239"/>
      <c r="D1088" s="82"/>
    </row>
    <row r="1089" spans="3:4" x14ac:dyDescent="0.2">
      <c r="C1089" s="239"/>
      <c r="D1089" s="82"/>
    </row>
    <row r="1090" spans="3:4" x14ac:dyDescent="0.2">
      <c r="C1090" s="239"/>
      <c r="D1090" s="82"/>
    </row>
    <row r="1091" spans="3:4" x14ac:dyDescent="0.2">
      <c r="C1091" s="239"/>
      <c r="D1091" s="82"/>
    </row>
    <row r="1092" spans="3:4" x14ac:dyDescent="0.2">
      <c r="C1092" s="239"/>
      <c r="D1092" s="82"/>
    </row>
    <row r="1093" spans="3:4" x14ac:dyDescent="0.2">
      <c r="C1093" s="239"/>
      <c r="D1093" s="82"/>
    </row>
    <row r="1094" spans="3:4" x14ac:dyDescent="0.2">
      <c r="C1094" s="239"/>
      <c r="D1094" s="82"/>
    </row>
    <row r="1095" spans="3:4" x14ac:dyDescent="0.2">
      <c r="C1095" s="239"/>
      <c r="D1095" s="82"/>
    </row>
    <row r="1096" spans="3:4" x14ac:dyDescent="0.2">
      <c r="C1096" s="239"/>
      <c r="D1096" s="82"/>
    </row>
    <row r="1097" spans="3:4" x14ac:dyDescent="0.2">
      <c r="C1097" s="239"/>
      <c r="D1097" s="82"/>
    </row>
    <row r="1098" spans="3:4" x14ac:dyDescent="0.2">
      <c r="C1098" s="239"/>
      <c r="D1098" s="82"/>
    </row>
    <row r="1099" spans="3:4" x14ac:dyDescent="0.2">
      <c r="C1099" s="239"/>
      <c r="D1099" s="82"/>
    </row>
    <row r="1100" spans="3:4" x14ac:dyDescent="0.2">
      <c r="C1100" s="239"/>
      <c r="D1100" s="82"/>
    </row>
    <row r="1101" spans="3:4" x14ac:dyDescent="0.2">
      <c r="C1101" s="239"/>
      <c r="D1101" s="82"/>
    </row>
    <row r="1102" spans="3:4" x14ac:dyDescent="0.2">
      <c r="C1102" s="239"/>
      <c r="D1102" s="82"/>
    </row>
    <row r="1103" spans="3:4" x14ac:dyDescent="0.2">
      <c r="C1103" s="239"/>
      <c r="D1103" s="82"/>
    </row>
    <row r="1104" spans="3:4" x14ac:dyDescent="0.2">
      <c r="C1104" s="239"/>
      <c r="D1104" s="82"/>
    </row>
    <row r="1105" spans="3:4" x14ac:dyDescent="0.2">
      <c r="C1105" s="239"/>
      <c r="D1105" s="82"/>
    </row>
    <row r="1106" spans="3:4" x14ac:dyDescent="0.2">
      <c r="C1106" s="239"/>
      <c r="D1106" s="82"/>
    </row>
    <row r="1107" spans="3:4" x14ac:dyDescent="0.2">
      <c r="C1107" s="239"/>
      <c r="D1107" s="82"/>
    </row>
    <row r="1108" spans="3:4" x14ac:dyDescent="0.2">
      <c r="C1108" s="239"/>
      <c r="D1108" s="82"/>
    </row>
    <row r="1109" spans="3:4" x14ac:dyDescent="0.2">
      <c r="C1109" s="239"/>
      <c r="D1109" s="82"/>
    </row>
    <row r="1110" spans="3:4" x14ac:dyDescent="0.2">
      <c r="C1110" s="239"/>
      <c r="D1110" s="82"/>
    </row>
    <row r="1111" spans="3:4" x14ac:dyDescent="0.2">
      <c r="C1111" s="239"/>
      <c r="D1111" s="82"/>
    </row>
    <row r="1112" spans="3:4" x14ac:dyDescent="0.2">
      <c r="C1112" s="239"/>
      <c r="D1112" s="82"/>
    </row>
    <row r="1113" spans="3:4" x14ac:dyDescent="0.2">
      <c r="C1113" s="239"/>
      <c r="D1113" s="82"/>
    </row>
    <row r="1114" spans="3:4" x14ac:dyDescent="0.2">
      <c r="C1114" s="239"/>
      <c r="D1114" s="82"/>
    </row>
    <row r="1115" spans="3:4" x14ac:dyDescent="0.2">
      <c r="C1115" s="239"/>
      <c r="D1115" s="82"/>
    </row>
    <row r="1116" spans="3:4" x14ac:dyDescent="0.2">
      <c r="C1116" s="239"/>
      <c r="D1116" s="82"/>
    </row>
    <row r="1117" spans="3:4" x14ac:dyDescent="0.2">
      <c r="C1117" s="239"/>
      <c r="D1117" s="82"/>
    </row>
    <row r="1118" spans="3:4" x14ac:dyDescent="0.2">
      <c r="C1118" s="239"/>
      <c r="D1118" s="82"/>
    </row>
    <row r="1119" spans="3:4" x14ac:dyDescent="0.2">
      <c r="C1119" s="239"/>
      <c r="D1119" s="82"/>
    </row>
    <row r="1120" spans="3:4" x14ac:dyDescent="0.2">
      <c r="C1120" s="239"/>
      <c r="D1120" s="82"/>
    </row>
    <row r="1121" spans="3:4" x14ac:dyDescent="0.2">
      <c r="C1121" s="239"/>
      <c r="D1121" s="82"/>
    </row>
    <row r="1122" spans="3:4" x14ac:dyDescent="0.2">
      <c r="C1122" s="239"/>
      <c r="D1122" s="82"/>
    </row>
    <row r="1123" spans="3:4" x14ac:dyDescent="0.2">
      <c r="C1123" s="239"/>
      <c r="D1123" s="82"/>
    </row>
    <row r="1124" spans="3:4" x14ac:dyDescent="0.2">
      <c r="C1124" s="239"/>
      <c r="D1124" s="82"/>
    </row>
    <row r="1125" spans="3:4" x14ac:dyDescent="0.2">
      <c r="C1125" s="239"/>
      <c r="D1125" s="82"/>
    </row>
    <row r="1126" spans="3:4" x14ac:dyDescent="0.2">
      <c r="C1126" s="239"/>
      <c r="D1126" s="82"/>
    </row>
    <row r="1127" spans="3:4" x14ac:dyDescent="0.2">
      <c r="C1127" s="239"/>
      <c r="D1127" s="82"/>
    </row>
    <row r="1128" spans="3:4" x14ac:dyDescent="0.2">
      <c r="C1128" s="239"/>
      <c r="D1128" s="82"/>
    </row>
    <row r="1129" spans="3:4" x14ac:dyDescent="0.2">
      <c r="C1129" s="239"/>
      <c r="D1129" s="82"/>
    </row>
    <row r="1130" spans="3:4" x14ac:dyDescent="0.2">
      <c r="C1130" s="239"/>
      <c r="D1130" s="82"/>
    </row>
    <row r="1131" spans="3:4" x14ac:dyDescent="0.2">
      <c r="C1131" s="239"/>
      <c r="D1131" s="82"/>
    </row>
    <row r="1132" spans="3:4" x14ac:dyDescent="0.2">
      <c r="C1132" s="239"/>
      <c r="D1132" s="82"/>
    </row>
    <row r="1133" spans="3:4" x14ac:dyDescent="0.2">
      <c r="C1133" s="239"/>
      <c r="D1133" s="82"/>
    </row>
    <row r="1134" spans="3:4" x14ac:dyDescent="0.2">
      <c r="C1134" s="239"/>
      <c r="D1134" s="82"/>
    </row>
    <row r="1135" spans="3:4" x14ac:dyDescent="0.2">
      <c r="C1135" s="239"/>
      <c r="D1135" s="82"/>
    </row>
    <row r="1136" spans="3:4" x14ac:dyDescent="0.2">
      <c r="C1136" s="239"/>
      <c r="D1136" s="82"/>
    </row>
    <row r="1137" spans="3:4" x14ac:dyDescent="0.2">
      <c r="C1137" s="239"/>
      <c r="D1137" s="82"/>
    </row>
    <row r="1138" spans="3:4" x14ac:dyDescent="0.2">
      <c r="C1138" s="239"/>
      <c r="D1138" s="82"/>
    </row>
    <row r="1139" spans="3:4" x14ac:dyDescent="0.2">
      <c r="C1139" s="239"/>
      <c r="D1139" s="82"/>
    </row>
    <row r="1140" spans="3:4" x14ac:dyDescent="0.2">
      <c r="C1140" s="239"/>
      <c r="D1140" s="82"/>
    </row>
    <row r="1141" spans="3:4" x14ac:dyDescent="0.2">
      <c r="C1141" s="239"/>
      <c r="D1141" s="82"/>
    </row>
    <row r="1142" spans="3:4" x14ac:dyDescent="0.2">
      <c r="C1142" s="239"/>
      <c r="D1142" s="82"/>
    </row>
    <row r="1143" spans="3:4" x14ac:dyDescent="0.2">
      <c r="C1143" s="239"/>
      <c r="D1143" s="82"/>
    </row>
    <row r="1144" spans="3:4" x14ac:dyDescent="0.2">
      <c r="C1144" s="239"/>
      <c r="D1144" s="82"/>
    </row>
    <row r="1145" spans="3:4" x14ac:dyDescent="0.2">
      <c r="C1145" s="239"/>
      <c r="D1145" s="82"/>
    </row>
    <row r="1146" spans="3:4" x14ac:dyDescent="0.2">
      <c r="C1146" s="239"/>
      <c r="D1146" s="82"/>
    </row>
    <row r="1147" spans="3:4" x14ac:dyDescent="0.2">
      <c r="C1147" s="239"/>
      <c r="D1147" s="82"/>
    </row>
    <row r="1148" spans="3:4" x14ac:dyDescent="0.2">
      <c r="C1148" s="239"/>
      <c r="D1148" s="82"/>
    </row>
    <row r="1149" spans="3:4" x14ac:dyDescent="0.2">
      <c r="C1149" s="239"/>
      <c r="D1149" s="82"/>
    </row>
    <row r="1150" spans="3:4" x14ac:dyDescent="0.2">
      <c r="C1150" s="239"/>
      <c r="D1150" s="82"/>
    </row>
    <row r="1151" spans="3:4" x14ac:dyDescent="0.2">
      <c r="C1151" s="239"/>
      <c r="D1151" s="82"/>
    </row>
    <row r="1152" spans="3:4" x14ac:dyDescent="0.2">
      <c r="C1152" s="239"/>
      <c r="D1152" s="82"/>
    </row>
    <row r="1153" spans="3:4" x14ac:dyDescent="0.2">
      <c r="C1153" s="239"/>
      <c r="D1153" s="82"/>
    </row>
    <row r="1154" spans="3:4" x14ac:dyDescent="0.2">
      <c r="C1154" s="239"/>
      <c r="D1154" s="82"/>
    </row>
    <row r="1155" spans="3:4" x14ac:dyDescent="0.2">
      <c r="C1155" s="239"/>
      <c r="D1155" s="82"/>
    </row>
    <row r="1156" spans="3:4" x14ac:dyDescent="0.2">
      <c r="C1156" s="239"/>
      <c r="D1156" s="82"/>
    </row>
    <row r="1157" spans="3:4" x14ac:dyDescent="0.2">
      <c r="C1157" s="239"/>
      <c r="D1157" s="82"/>
    </row>
    <row r="1158" spans="3:4" x14ac:dyDescent="0.2">
      <c r="C1158" s="239"/>
      <c r="D1158" s="82"/>
    </row>
    <row r="1159" spans="3:4" x14ac:dyDescent="0.2">
      <c r="C1159" s="239"/>
      <c r="D1159" s="82"/>
    </row>
    <row r="1160" spans="3:4" x14ac:dyDescent="0.2">
      <c r="C1160" s="239"/>
      <c r="D1160" s="82"/>
    </row>
    <row r="1161" spans="3:4" x14ac:dyDescent="0.2">
      <c r="C1161" s="239"/>
      <c r="D1161" s="82"/>
    </row>
    <row r="1162" spans="3:4" x14ac:dyDescent="0.2">
      <c r="C1162" s="239"/>
      <c r="D1162" s="82"/>
    </row>
    <row r="1163" spans="3:4" x14ac:dyDescent="0.2">
      <c r="C1163" s="239"/>
      <c r="D1163" s="82"/>
    </row>
    <row r="1164" spans="3:4" x14ac:dyDescent="0.2">
      <c r="C1164" s="239"/>
      <c r="D1164" s="82"/>
    </row>
    <row r="1165" spans="3:4" x14ac:dyDescent="0.2">
      <c r="C1165" s="239"/>
      <c r="D1165" s="82"/>
    </row>
    <row r="1166" spans="3:4" x14ac:dyDescent="0.2">
      <c r="C1166" s="239"/>
      <c r="D1166" s="82"/>
    </row>
    <row r="1167" spans="3:4" x14ac:dyDescent="0.2">
      <c r="C1167" s="239"/>
      <c r="D1167" s="82"/>
    </row>
    <row r="1168" spans="3:4" x14ac:dyDescent="0.2">
      <c r="C1168" s="239"/>
      <c r="D1168" s="82"/>
    </row>
    <row r="1169" spans="3:4" x14ac:dyDescent="0.2">
      <c r="C1169" s="239"/>
      <c r="D1169" s="82"/>
    </row>
    <row r="1170" spans="3:4" x14ac:dyDescent="0.2">
      <c r="C1170" s="239"/>
      <c r="D1170" s="82"/>
    </row>
    <row r="1171" spans="3:4" x14ac:dyDescent="0.2">
      <c r="C1171" s="239"/>
      <c r="D1171" s="82"/>
    </row>
    <row r="1172" spans="3:4" x14ac:dyDescent="0.2">
      <c r="C1172" s="239"/>
      <c r="D1172" s="82"/>
    </row>
    <row r="1173" spans="3:4" x14ac:dyDescent="0.2">
      <c r="C1173" s="239"/>
      <c r="D1173" s="82"/>
    </row>
    <row r="1174" spans="3:4" x14ac:dyDescent="0.2">
      <c r="C1174" s="239"/>
      <c r="D1174" s="82"/>
    </row>
    <row r="1175" spans="3:4" x14ac:dyDescent="0.2">
      <c r="C1175" s="239"/>
      <c r="D1175" s="82"/>
    </row>
    <row r="1176" spans="3:4" x14ac:dyDescent="0.2">
      <c r="C1176" s="239"/>
      <c r="D1176" s="82"/>
    </row>
    <row r="1177" spans="3:4" x14ac:dyDescent="0.2">
      <c r="C1177" s="239"/>
      <c r="D1177" s="82"/>
    </row>
    <row r="1178" spans="3:4" x14ac:dyDescent="0.2">
      <c r="C1178" s="239"/>
      <c r="D1178" s="82"/>
    </row>
    <row r="1179" spans="3:4" x14ac:dyDescent="0.2">
      <c r="C1179" s="239"/>
      <c r="D1179" s="82"/>
    </row>
    <row r="1180" spans="3:4" x14ac:dyDescent="0.2">
      <c r="C1180" s="239"/>
      <c r="D1180" s="82"/>
    </row>
    <row r="1181" spans="3:4" x14ac:dyDescent="0.2">
      <c r="C1181" s="239"/>
      <c r="D1181" s="82"/>
    </row>
    <row r="1182" spans="3:4" x14ac:dyDescent="0.2">
      <c r="C1182" s="239"/>
      <c r="D1182" s="82"/>
    </row>
    <row r="1183" spans="3:4" x14ac:dyDescent="0.2">
      <c r="C1183" s="239"/>
      <c r="D1183" s="82"/>
    </row>
    <row r="1184" spans="3:4" x14ac:dyDescent="0.2">
      <c r="C1184" s="239"/>
      <c r="D1184" s="82"/>
    </row>
    <row r="1185" spans="3:4" x14ac:dyDescent="0.2">
      <c r="C1185" s="239"/>
      <c r="D1185" s="82"/>
    </row>
    <row r="1186" spans="3:4" x14ac:dyDescent="0.2">
      <c r="C1186" s="239"/>
      <c r="D1186" s="82"/>
    </row>
    <row r="1187" spans="3:4" x14ac:dyDescent="0.2">
      <c r="C1187" s="239"/>
      <c r="D1187" s="82"/>
    </row>
    <row r="1188" spans="3:4" x14ac:dyDescent="0.2">
      <c r="C1188" s="239"/>
      <c r="D1188" s="82"/>
    </row>
    <row r="1189" spans="3:4" x14ac:dyDescent="0.2">
      <c r="C1189" s="239"/>
      <c r="D1189" s="82"/>
    </row>
    <row r="1190" spans="3:4" x14ac:dyDescent="0.2">
      <c r="C1190" s="239"/>
      <c r="D1190" s="82"/>
    </row>
    <row r="1191" spans="3:4" x14ac:dyDescent="0.2">
      <c r="C1191" s="239"/>
      <c r="D1191" s="82"/>
    </row>
    <row r="1192" spans="3:4" x14ac:dyDescent="0.2">
      <c r="C1192" s="239"/>
      <c r="D1192" s="82"/>
    </row>
    <row r="1193" spans="3:4" x14ac:dyDescent="0.2">
      <c r="C1193" s="239"/>
      <c r="D1193" s="82"/>
    </row>
    <row r="1194" spans="3:4" x14ac:dyDescent="0.2">
      <c r="C1194" s="239"/>
      <c r="D1194" s="82"/>
    </row>
    <row r="1195" spans="3:4" x14ac:dyDescent="0.2">
      <c r="C1195" s="239"/>
      <c r="D1195" s="82"/>
    </row>
    <row r="1196" spans="3:4" x14ac:dyDescent="0.2">
      <c r="C1196" s="239"/>
      <c r="D1196" s="82"/>
    </row>
    <row r="1197" spans="3:4" x14ac:dyDescent="0.2">
      <c r="C1197" s="239"/>
      <c r="D1197" s="82"/>
    </row>
    <row r="1198" spans="3:4" x14ac:dyDescent="0.2">
      <c r="C1198" s="239"/>
      <c r="D1198" s="82"/>
    </row>
    <row r="1199" spans="3:4" x14ac:dyDescent="0.2">
      <c r="C1199" s="239"/>
      <c r="D1199" s="82"/>
    </row>
    <row r="1200" spans="3:4" x14ac:dyDescent="0.2">
      <c r="C1200" s="239"/>
      <c r="D1200" s="82"/>
    </row>
    <row r="1201" spans="3:4" x14ac:dyDescent="0.2">
      <c r="C1201" s="239"/>
      <c r="D1201" s="82"/>
    </row>
    <row r="1202" spans="3:4" x14ac:dyDescent="0.2">
      <c r="C1202" s="239"/>
      <c r="D1202" s="82"/>
    </row>
    <row r="1203" spans="3:4" x14ac:dyDescent="0.2">
      <c r="C1203" s="239"/>
      <c r="D1203" s="82"/>
    </row>
    <row r="1204" spans="3:4" x14ac:dyDescent="0.2">
      <c r="C1204" s="239"/>
      <c r="D1204" s="82"/>
    </row>
    <row r="1205" spans="3:4" x14ac:dyDescent="0.2">
      <c r="C1205" s="239"/>
      <c r="D1205" s="82"/>
    </row>
    <row r="1206" spans="3:4" x14ac:dyDescent="0.2">
      <c r="C1206" s="239"/>
      <c r="D1206" s="82"/>
    </row>
    <row r="1207" spans="3:4" x14ac:dyDescent="0.2">
      <c r="C1207" s="239"/>
      <c r="D1207" s="82"/>
    </row>
    <row r="1208" spans="3:4" x14ac:dyDescent="0.2">
      <c r="C1208" s="239"/>
      <c r="D1208" s="82"/>
    </row>
    <row r="1209" spans="3:4" x14ac:dyDescent="0.2">
      <c r="C1209" s="239"/>
      <c r="D1209" s="82"/>
    </row>
    <row r="1210" spans="3:4" x14ac:dyDescent="0.2">
      <c r="C1210" s="239"/>
      <c r="D1210" s="82"/>
    </row>
    <row r="1211" spans="3:4" x14ac:dyDescent="0.2">
      <c r="C1211" s="239"/>
      <c r="D1211" s="82"/>
    </row>
    <row r="1212" spans="3:4" x14ac:dyDescent="0.2">
      <c r="C1212" s="239"/>
      <c r="D1212" s="82"/>
    </row>
    <row r="1213" spans="3:4" x14ac:dyDescent="0.2">
      <c r="C1213" s="239"/>
      <c r="D1213" s="82"/>
    </row>
    <row r="1214" spans="3:4" x14ac:dyDescent="0.2">
      <c r="C1214" s="239"/>
      <c r="D1214" s="82"/>
    </row>
    <row r="1215" spans="3:4" x14ac:dyDescent="0.2">
      <c r="C1215" s="239"/>
      <c r="D1215" s="82"/>
    </row>
    <row r="1216" spans="3:4" x14ac:dyDescent="0.2">
      <c r="C1216" s="239"/>
      <c r="D1216" s="82"/>
    </row>
    <row r="1217" spans="3:4" x14ac:dyDescent="0.2">
      <c r="C1217" s="239"/>
      <c r="D1217" s="82"/>
    </row>
    <row r="1218" spans="3:4" x14ac:dyDescent="0.2">
      <c r="C1218" s="239"/>
      <c r="D1218" s="82"/>
    </row>
    <row r="1219" spans="3:4" x14ac:dyDescent="0.2">
      <c r="C1219" s="239"/>
      <c r="D1219" s="82"/>
    </row>
    <row r="1220" spans="3:4" x14ac:dyDescent="0.2">
      <c r="C1220" s="239"/>
      <c r="D1220" s="82"/>
    </row>
    <row r="1221" spans="3:4" x14ac:dyDescent="0.2">
      <c r="C1221" s="239"/>
      <c r="D1221" s="82"/>
    </row>
    <row r="1222" spans="3:4" x14ac:dyDescent="0.2">
      <c r="C1222" s="239"/>
      <c r="D1222" s="82"/>
    </row>
    <row r="1223" spans="3:4" x14ac:dyDescent="0.2">
      <c r="C1223" s="239"/>
      <c r="D1223" s="82"/>
    </row>
    <row r="1224" spans="3:4" x14ac:dyDescent="0.2">
      <c r="C1224" s="239"/>
      <c r="D1224" s="82"/>
    </row>
    <row r="1225" spans="3:4" x14ac:dyDescent="0.2">
      <c r="C1225" s="239"/>
      <c r="D1225" s="82"/>
    </row>
    <row r="1226" spans="3:4" x14ac:dyDescent="0.2">
      <c r="C1226" s="239"/>
      <c r="D1226" s="82"/>
    </row>
    <row r="1227" spans="3:4" x14ac:dyDescent="0.2">
      <c r="C1227" s="239"/>
      <c r="D1227" s="82"/>
    </row>
    <row r="1228" spans="3:4" x14ac:dyDescent="0.2">
      <c r="C1228" s="239"/>
      <c r="D1228" s="82"/>
    </row>
    <row r="1229" spans="3:4" x14ac:dyDescent="0.2">
      <c r="C1229" s="239"/>
      <c r="D1229" s="82"/>
    </row>
    <row r="1230" spans="3:4" x14ac:dyDescent="0.2">
      <c r="C1230" s="239"/>
      <c r="D1230" s="82"/>
    </row>
    <row r="1231" spans="3:4" x14ac:dyDescent="0.2">
      <c r="C1231" s="239"/>
      <c r="D1231" s="82"/>
    </row>
    <row r="1232" spans="3:4" x14ac:dyDescent="0.2">
      <c r="C1232" s="239"/>
      <c r="D1232" s="82"/>
    </row>
    <row r="1233" spans="3:4" x14ac:dyDescent="0.2">
      <c r="C1233" s="239"/>
      <c r="D1233" s="82"/>
    </row>
    <row r="1234" spans="3:4" x14ac:dyDescent="0.2">
      <c r="C1234" s="239"/>
      <c r="D1234" s="82"/>
    </row>
    <row r="1235" spans="3:4" x14ac:dyDescent="0.2">
      <c r="C1235" s="239"/>
      <c r="D1235" s="82"/>
    </row>
    <row r="1236" spans="3:4" x14ac:dyDescent="0.2">
      <c r="C1236" s="239"/>
      <c r="D1236" s="82"/>
    </row>
    <row r="1237" spans="3:4" x14ac:dyDescent="0.2">
      <c r="C1237" s="239"/>
      <c r="D1237" s="82"/>
    </row>
    <row r="1238" spans="3:4" x14ac:dyDescent="0.2">
      <c r="C1238" s="239"/>
      <c r="D1238" s="82"/>
    </row>
    <row r="1239" spans="3:4" x14ac:dyDescent="0.2">
      <c r="C1239" s="239"/>
      <c r="D1239" s="82"/>
    </row>
    <row r="1240" spans="3:4" x14ac:dyDescent="0.2">
      <c r="C1240" s="239"/>
      <c r="D1240" s="82"/>
    </row>
    <row r="1241" spans="3:4" x14ac:dyDescent="0.2">
      <c r="C1241" s="239"/>
      <c r="D1241" s="82"/>
    </row>
    <row r="1242" spans="3:4" x14ac:dyDescent="0.2">
      <c r="C1242" s="239"/>
      <c r="D1242" s="82"/>
    </row>
    <row r="1243" spans="3:4" x14ac:dyDescent="0.2">
      <c r="C1243" s="239"/>
      <c r="D1243" s="82"/>
    </row>
    <row r="1244" spans="3:4" x14ac:dyDescent="0.2">
      <c r="C1244" s="239"/>
      <c r="D1244" s="82"/>
    </row>
    <row r="1245" spans="3:4" x14ac:dyDescent="0.2">
      <c r="C1245" s="239"/>
      <c r="D1245" s="82"/>
    </row>
    <row r="1246" spans="3:4" x14ac:dyDescent="0.2">
      <c r="C1246" s="239"/>
      <c r="D1246" s="82"/>
    </row>
    <row r="1247" spans="3:4" x14ac:dyDescent="0.2">
      <c r="C1247" s="239"/>
      <c r="D1247" s="82"/>
    </row>
    <row r="1248" spans="3:4" x14ac:dyDescent="0.2">
      <c r="C1248" s="239"/>
      <c r="D1248" s="82"/>
    </row>
    <row r="1249" spans="3:4" x14ac:dyDescent="0.2">
      <c r="C1249" s="239"/>
      <c r="D1249" s="82"/>
    </row>
    <row r="1250" spans="3:4" x14ac:dyDescent="0.2">
      <c r="C1250" s="239"/>
      <c r="D1250" s="82"/>
    </row>
    <row r="1251" spans="3:4" x14ac:dyDescent="0.2">
      <c r="C1251" s="239"/>
      <c r="D1251" s="82"/>
    </row>
    <row r="1252" spans="3:4" x14ac:dyDescent="0.2">
      <c r="C1252" s="239"/>
      <c r="D1252" s="82"/>
    </row>
    <row r="1253" spans="3:4" x14ac:dyDescent="0.2">
      <c r="C1253" s="239"/>
      <c r="D1253" s="82"/>
    </row>
    <row r="1254" spans="3:4" x14ac:dyDescent="0.2">
      <c r="C1254" s="239"/>
      <c r="D1254" s="82"/>
    </row>
    <row r="1255" spans="3:4" x14ac:dyDescent="0.2">
      <c r="C1255" s="239"/>
      <c r="D1255" s="82"/>
    </row>
    <row r="1256" spans="3:4" x14ac:dyDescent="0.2">
      <c r="C1256" s="239"/>
      <c r="D1256" s="82"/>
    </row>
    <row r="1257" spans="3:4" x14ac:dyDescent="0.2">
      <c r="C1257" s="239"/>
      <c r="D1257" s="82"/>
    </row>
    <row r="1258" spans="3:4" x14ac:dyDescent="0.2">
      <c r="C1258" s="239"/>
      <c r="D1258" s="82"/>
    </row>
    <row r="1259" spans="3:4" x14ac:dyDescent="0.2">
      <c r="C1259" s="239"/>
      <c r="D1259" s="82"/>
    </row>
    <row r="1260" spans="3:4" x14ac:dyDescent="0.2">
      <c r="C1260" s="239"/>
      <c r="D1260" s="82"/>
    </row>
    <row r="1261" spans="3:4" x14ac:dyDescent="0.2">
      <c r="C1261" s="239"/>
      <c r="D1261" s="82"/>
    </row>
    <row r="1262" spans="3:4" x14ac:dyDescent="0.2">
      <c r="C1262" s="239"/>
      <c r="D1262" s="82"/>
    </row>
    <row r="1263" spans="3:4" x14ac:dyDescent="0.2">
      <c r="C1263" s="239"/>
      <c r="D1263" s="82"/>
    </row>
    <row r="1264" spans="3:4" x14ac:dyDescent="0.2">
      <c r="C1264" s="239"/>
      <c r="D1264" s="82"/>
    </row>
    <row r="1265" spans="3:4" x14ac:dyDescent="0.2">
      <c r="C1265" s="239"/>
      <c r="D1265" s="82"/>
    </row>
    <row r="1266" spans="3:4" x14ac:dyDescent="0.2">
      <c r="C1266" s="239"/>
      <c r="D1266" s="82"/>
    </row>
    <row r="1267" spans="3:4" x14ac:dyDescent="0.2">
      <c r="C1267" s="239"/>
      <c r="D1267" s="82"/>
    </row>
    <row r="1268" spans="3:4" x14ac:dyDescent="0.2">
      <c r="C1268" s="239"/>
      <c r="D1268" s="82"/>
    </row>
    <row r="1269" spans="3:4" x14ac:dyDescent="0.2">
      <c r="C1269" s="239"/>
      <c r="D1269" s="82"/>
    </row>
    <row r="1270" spans="3:4" x14ac:dyDescent="0.2">
      <c r="C1270" s="239"/>
      <c r="D1270" s="82"/>
    </row>
    <row r="1271" spans="3:4" x14ac:dyDescent="0.2">
      <c r="C1271" s="239"/>
      <c r="D1271" s="82"/>
    </row>
    <row r="1272" spans="3:4" x14ac:dyDescent="0.2">
      <c r="C1272" s="239"/>
      <c r="D1272" s="82"/>
    </row>
    <row r="1273" spans="3:4" x14ac:dyDescent="0.2">
      <c r="C1273" s="239"/>
      <c r="D1273" s="82"/>
    </row>
    <row r="1274" spans="3:4" x14ac:dyDescent="0.2">
      <c r="C1274" s="239"/>
      <c r="D1274" s="82"/>
    </row>
    <row r="1275" spans="3:4" x14ac:dyDescent="0.2">
      <c r="C1275" s="239"/>
      <c r="D1275" s="82"/>
    </row>
    <row r="1276" spans="3:4" x14ac:dyDescent="0.2">
      <c r="C1276" s="239"/>
      <c r="D1276" s="82"/>
    </row>
    <row r="1277" spans="3:4" x14ac:dyDescent="0.2">
      <c r="C1277" s="239"/>
      <c r="D1277" s="82"/>
    </row>
    <row r="1278" spans="3:4" x14ac:dyDescent="0.2">
      <c r="C1278" s="239"/>
      <c r="D1278" s="82"/>
    </row>
    <row r="1279" spans="3:4" x14ac:dyDescent="0.2">
      <c r="C1279" s="239"/>
      <c r="D1279" s="82"/>
    </row>
    <row r="1280" spans="3:4" x14ac:dyDescent="0.2">
      <c r="C1280" s="239"/>
      <c r="D1280" s="82"/>
    </row>
    <row r="1281" spans="3:4" x14ac:dyDescent="0.2">
      <c r="C1281" s="239"/>
      <c r="D1281" s="82"/>
    </row>
    <row r="1282" spans="3:4" x14ac:dyDescent="0.2">
      <c r="C1282" s="239"/>
      <c r="D1282" s="82"/>
    </row>
    <row r="1283" spans="3:4" x14ac:dyDescent="0.2">
      <c r="C1283" s="239"/>
      <c r="D1283" s="82"/>
    </row>
    <row r="1284" spans="3:4" x14ac:dyDescent="0.2">
      <c r="C1284" s="239"/>
      <c r="D1284" s="82"/>
    </row>
    <row r="1285" spans="3:4" x14ac:dyDescent="0.2">
      <c r="C1285" s="239"/>
      <c r="D1285" s="82"/>
    </row>
    <row r="1286" spans="3:4" x14ac:dyDescent="0.2">
      <c r="C1286" s="239"/>
      <c r="D1286" s="82"/>
    </row>
    <row r="1287" spans="3:4" x14ac:dyDescent="0.2">
      <c r="C1287" s="239"/>
      <c r="D1287" s="82"/>
    </row>
    <row r="1288" spans="3:4" x14ac:dyDescent="0.2">
      <c r="C1288" s="239"/>
      <c r="D1288" s="82"/>
    </row>
    <row r="1289" spans="3:4" x14ac:dyDescent="0.2">
      <c r="C1289" s="239"/>
      <c r="D1289" s="82"/>
    </row>
    <row r="1290" spans="3:4" x14ac:dyDescent="0.2">
      <c r="C1290" s="239"/>
      <c r="D1290" s="82"/>
    </row>
    <row r="1291" spans="3:4" x14ac:dyDescent="0.2">
      <c r="C1291" s="239"/>
      <c r="D1291" s="82"/>
    </row>
    <row r="1292" spans="3:4" x14ac:dyDescent="0.2">
      <c r="C1292" s="239"/>
      <c r="D1292" s="82"/>
    </row>
    <row r="1293" spans="3:4" x14ac:dyDescent="0.2">
      <c r="C1293" s="239"/>
      <c r="D1293" s="82"/>
    </row>
    <row r="1294" spans="3:4" x14ac:dyDescent="0.2">
      <c r="C1294" s="239"/>
      <c r="D1294" s="82"/>
    </row>
    <row r="1295" spans="3:4" x14ac:dyDescent="0.2">
      <c r="C1295" s="239"/>
      <c r="D1295" s="82"/>
    </row>
    <row r="1296" spans="3:4" x14ac:dyDescent="0.2">
      <c r="C1296" s="239"/>
      <c r="D1296" s="82"/>
    </row>
    <row r="1297" spans="3:4" x14ac:dyDescent="0.2">
      <c r="C1297" s="239"/>
      <c r="D1297" s="82"/>
    </row>
    <row r="1298" spans="3:4" x14ac:dyDescent="0.2">
      <c r="C1298" s="239"/>
      <c r="D1298" s="82"/>
    </row>
    <row r="1299" spans="3:4" x14ac:dyDescent="0.2">
      <c r="C1299" s="239"/>
      <c r="D1299" s="82"/>
    </row>
    <row r="1300" spans="3:4" x14ac:dyDescent="0.2">
      <c r="C1300" s="239"/>
      <c r="D1300" s="82"/>
    </row>
    <row r="1301" spans="3:4" x14ac:dyDescent="0.2">
      <c r="C1301" s="239"/>
      <c r="D1301" s="82"/>
    </row>
    <row r="1302" spans="3:4" x14ac:dyDescent="0.2">
      <c r="C1302" s="239"/>
      <c r="D1302" s="82"/>
    </row>
    <row r="1303" spans="3:4" x14ac:dyDescent="0.2">
      <c r="C1303" s="239"/>
      <c r="D1303" s="82"/>
    </row>
    <row r="1304" spans="3:4" x14ac:dyDescent="0.2">
      <c r="C1304" s="239"/>
      <c r="D1304" s="82"/>
    </row>
    <row r="1305" spans="3:4" x14ac:dyDescent="0.2">
      <c r="C1305" s="239"/>
      <c r="D1305" s="82"/>
    </row>
    <row r="1306" spans="3:4" x14ac:dyDescent="0.2">
      <c r="C1306" s="239"/>
      <c r="D1306" s="82"/>
    </row>
    <row r="1307" spans="3:4" x14ac:dyDescent="0.2">
      <c r="C1307" s="239"/>
      <c r="D1307" s="82"/>
    </row>
    <row r="1308" spans="3:4" x14ac:dyDescent="0.2">
      <c r="C1308" s="239"/>
      <c r="D1308" s="82"/>
    </row>
    <row r="1309" spans="3:4" x14ac:dyDescent="0.2">
      <c r="C1309" s="239"/>
      <c r="D1309" s="82"/>
    </row>
    <row r="1310" spans="3:4" x14ac:dyDescent="0.2">
      <c r="C1310" s="239"/>
      <c r="D1310" s="82"/>
    </row>
    <row r="1311" spans="3:4" x14ac:dyDescent="0.2">
      <c r="C1311" s="239"/>
      <c r="D1311" s="82"/>
    </row>
    <row r="1312" spans="3:4" x14ac:dyDescent="0.2">
      <c r="C1312" s="239"/>
      <c r="D1312" s="82"/>
    </row>
    <row r="1313" spans="3:4" x14ac:dyDescent="0.2">
      <c r="C1313" s="239"/>
      <c r="D1313" s="82"/>
    </row>
    <row r="1314" spans="3:4" x14ac:dyDescent="0.2">
      <c r="C1314" s="239"/>
      <c r="D1314" s="82"/>
    </row>
    <row r="1315" spans="3:4" x14ac:dyDescent="0.2">
      <c r="C1315" s="239"/>
      <c r="D1315" s="82"/>
    </row>
    <row r="1316" spans="3:4" x14ac:dyDescent="0.2">
      <c r="C1316" s="239"/>
      <c r="D1316" s="82"/>
    </row>
    <row r="1317" spans="3:4" x14ac:dyDescent="0.2">
      <c r="C1317" s="239"/>
      <c r="D1317" s="82"/>
    </row>
    <row r="1318" spans="3:4" x14ac:dyDescent="0.2">
      <c r="C1318" s="239"/>
      <c r="D1318" s="82"/>
    </row>
    <row r="1319" spans="3:4" x14ac:dyDescent="0.2">
      <c r="C1319" s="239"/>
      <c r="D1319" s="82"/>
    </row>
    <row r="1320" spans="3:4" x14ac:dyDescent="0.2">
      <c r="C1320" s="239"/>
      <c r="D1320" s="82"/>
    </row>
    <row r="1321" spans="3:4" x14ac:dyDescent="0.2">
      <c r="C1321" s="239"/>
      <c r="D1321" s="82"/>
    </row>
    <row r="1322" spans="3:4" x14ac:dyDescent="0.2">
      <c r="C1322" s="239"/>
      <c r="D1322" s="82"/>
    </row>
    <row r="1323" spans="3:4" x14ac:dyDescent="0.2">
      <c r="C1323" s="239"/>
      <c r="D1323" s="82"/>
    </row>
    <row r="1324" spans="3:4" x14ac:dyDescent="0.2">
      <c r="C1324" s="239"/>
      <c r="D1324" s="82"/>
    </row>
    <row r="1325" spans="3:4" x14ac:dyDescent="0.2">
      <c r="C1325" s="239"/>
      <c r="D1325" s="82"/>
    </row>
    <row r="1326" spans="3:4" x14ac:dyDescent="0.2">
      <c r="C1326" s="239"/>
      <c r="D1326" s="82"/>
    </row>
    <row r="1327" spans="3:4" x14ac:dyDescent="0.2">
      <c r="C1327" s="239"/>
      <c r="D1327" s="82"/>
    </row>
    <row r="1328" spans="3:4" x14ac:dyDescent="0.2">
      <c r="C1328" s="239"/>
      <c r="D1328" s="82"/>
    </row>
    <row r="1329" spans="3:4" x14ac:dyDescent="0.2">
      <c r="C1329" s="239"/>
      <c r="D1329" s="82"/>
    </row>
    <row r="1330" spans="3:4" x14ac:dyDescent="0.2">
      <c r="C1330" s="239"/>
      <c r="D1330" s="82"/>
    </row>
    <row r="1331" spans="3:4" x14ac:dyDescent="0.2">
      <c r="C1331" s="239"/>
      <c r="D1331" s="82"/>
    </row>
    <row r="1332" spans="3:4" x14ac:dyDescent="0.2">
      <c r="C1332" s="239"/>
      <c r="D1332" s="82"/>
    </row>
    <row r="1333" spans="3:4" x14ac:dyDescent="0.2">
      <c r="C1333" s="239"/>
      <c r="D1333" s="82"/>
    </row>
    <row r="1334" spans="3:4" x14ac:dyDescent="0.2">
      <c r="C1334" s="239"/>
      <c r="D1334" s="82"/>
    </row>
    <row r="1335" spans="3:4" x14ac:dyDescent="0.2">
      <c r="C1335" s="239"/>
      <c r="D1335" s="82"/>
    </row>
    <row r="1336" spans="3:4" x14ac:dyDescent="0.2">
      <c r="C1336" s="239"/>
      <c r="D1336" s="82"/>
    </row>
    <row r="1337" spans="3:4" x14ac:dyDescent="0.2">
      <c r="C1337" s="239"/>
      <c r="D1337" s="82"/>
    </row>
    <row r="1338" spans="3:4" x14ac:dyDescent="0.2">
      <c r="C1338" s="239"/>
      <c r="D1338" s="82"/>
    </row>
    <row r="1339" spans="3:4" x14ac:dyDescent="0.2">
      <c r="C1339" s="239"/>
      <c r="D1339" s="82"/>
    </row>
    <row r="1340" spans="3:4" x14ac:dyDescent="0.2">
      <c r="C1340" s="239"/>
      <c r="D1340" s="82"/>
    </row>
    <row r="1341" spans="3:4" x14ac:dyDescent="0.2">
      <c r="C1341" s="239"/>
      <c r="D1341" s="82"/>
    </row>
    <row r="1342" spans="3:4" x14ac:dyDescent="0.2">
      <c r="C1342" s="239"/>
      <c r="D1342" s="82"/>
    </row>
    <row r="1343" spans="3:4" x14ac:dyDescent="0.2">
      <c r="C1343" s="239"/>
      <c r="D1343" s="82"/>
    </row>
    <row r="1344" spans="3:4" x14ac:dyDescent="0.2">
      <c r="C1344" s="239"/>
      <c r="D1344" s="82"/>
    </row>
    <row r="1345" spans="3:4" x14ac:dyDescent="0.2">
      <c r="C1345" s="239"/>
      <c r="D1345" s="82"/>
    </row>
    <row r="1346" spans="3:4" x14ac:dyDescent="0.2">
      <c r="C1346" s="239"/>
      <c r="D1346" s="82"/>
    </row>
    <row r="1347" spans="3:4" x14ac:dyDescent="0.2">
      <c r="C1347" s="239"/>
      <c r="D1347" s="82"/>
    </row>
    <row r="1348" spans="3:4" x14ac:dyDescent="0.2">
      <c r="C1348" s="239"/>
      <c r="D1348" s="82"/>
    </row>
    <row r="1349" spans="3:4" x14ac:dyDescent="0.2">
      <c r="C1349" s="239"/>
      <c r="D1349" s="82"/>
    </row>
    <row r="1350" spans="3:4" x14ac:dyDescent="0.2">
      <c r="C1350" s="239"/>
      <c r="D1350" s="82"/>
    </row>
    <row r="1351" spans="3:4" x14ac:dyDescent="0.2">
      <c r="C1351" s="239"/>
      <c r="D1351" s="82"/>
    </row>
    <row r="1352" spans="3:4" x14ac:dyDescent="0.2">
      <c r="C1352" s="239"/>
      <c r="D1352" s="82"/>
    </row>
    <row r="1353" spans="3:4" x14ac:dyDescent="0.2">
      <c r="C1353" s="239"/>
      <c r="D1353" s="82"/>
    </row>
    <row r="1354" spans="3:4" x14ac:dyDescent="0.2">
      <c r="C1354" s="239"/>
      <c r="D1354" s="82"/>
    </row>
    <row r="1355" spans="3:4" x14ac:dyDescent="0.2">
      <c r="C1355" s="239"/>
      <c r="D1355" s="82"/>
    </row>
    <row r="1356" spans="3:4" x14ac:dyDescent="0.2">
      <c r="C1356" s="239"/>
      <c r="D1356" s="82"/>
    </row>
    <row r="1357" spans="3:4" x14ac:dyDescent="0.2">
      <c r="C1357" s="239"/>
      <c r="D1357" s="82"/>
    </row>
    <row r="1358" spans="3:4" x14ac:dyDescent="0.2">
      <c r="C1358" s="239"/>
      <c r="D1358" s="82"/>
    </row>
    <row r="1359" spans="3:4" x14ac:dyDescent="0.2">
      <c r="C1359" s="239"/>
      <c r="D1359" s="82"/>
    </row>
    <row r="1360" spans="3:4" x14ac:dyDescent="0.2">
      <c r="C1360" s="239"/>
      <c r="D1360" s="82"/>
    </row>
    <row r="1361" spans="3:4" x14ac:dyDescent="0.2">
      <c r="C1361" s="239"/>
      <c r="D1361" s="82"/>
    </row>
    <row r="1362" spans="3:4" x14ac:dyDescent="0.2">
      <c r="C1362" s="239"/>
      <c r="D1362" s="82"/>
    </row>
    <row r="1363" spans="3:4" x14ac:dyDescent="0.2">
      <c r="C1363" s="239"/>
      <c r="D1363" s="82"/>
    </row>
    <row r="1364" spans="3:4" x14ac:dyDescent="0.2">
      <c r="C1364" s="239"/>
      <c r="D1364" s="82"/>
    </row>
    <row r="1365" spans="3:4" x14ac:dyDescent="0.2">
      <c r="C1365" s="239"/>
      <c r="D1365" s="82"/>
    </row>
    <row r="1366" spans="3:4" x14ac:dyDescent="0.2">
      <c r="C1366" s="239"/>
      <c r="D1366" s="82"/>
    </row>
    <row r="1367" spans="3:4" x14ac:dyDescent="0.2">
      <c r="C1367" s="239"/>
      <c r="D1367" s="82"/>
    </row>
    <row r="1368" spans="3:4" x14ac:dyDescent="0.2">
      <c r="C1368" s="239"/>
      <c r="D1368" s="82"/>
    </row>
    <row r="1369" spans="3:4" x14ac:dyDescent="0.2">
      <c r="C1369" s="239"/>
      <c r="D1369" s="82"/>
    </row>
    <row r="1370" spans="3:4" x14ac:dyDescent="0.2">
      <c r="C1370" s="239"/>
      <c r="D1370" s="82"/>
    </row>
    <row r="1371" spans="3:4" x14ac:dyDescent="0.2">
      <c r="C1371" s="239"/>
      <c r="D1371" s="82"/>
    </row>
    <row r="1372" spans="3:4" x14ac:dyDescent="0.2">
      <c r="C1372" s="239"/>
      <c r="D1372" s="82"/>
    </row>
    <row r="1373" spans="3:4" x14ac:dyDescent="0.2">
      <c r="C1373" s="239"/>
      <c r="D1373" s="82"/>
    </row>
    <row r="1374" spans="3:4" x14ac:dyDescent="0.2">
      <c r="C1374" s="239"/>
      <c r="D1374" s="82"/>
    </row>
    <row r="1375" spans="3:4" x14ac:dyDescent="0.2">
      <c r="C1375" s="239"/>
      <c r="D1375" s="82"/>
    </row>
    <row r="1376" spans="3:4" x14ac:dyDescent="0.2">
      <c r="C1376" s="239"/>
      <c r="D1376" s="82"/>
    </row>
    <row r="1377" spans="3:4" x14ac:dyDescent="0.2">
      <c r="C1377" s="239"/>
      <c r="D1377" s="82"/>
    </row>
    <row r="1378" spans="3:4" x14ac:dyDescent="0.2">
      <c r="C1378" s="239"/>
      <c r="D1378" s="82"/>
    </row>
    <row r="1379" spans="3:4" x14ac:dyDescent="0.2">
      <c r="C1379" s="239"/>
      <c r="D1379" s="82"/>
    </row>
    <row r="1380" spans="3:4" x14ac:dyDescent="0.2">
      <c r="C1380" s="239"/>
      <c r="D1380" s="82"/>
    </row>
    <row r="1381" spans="3:4" x14ac:dyDescent="0.2">
      <c r="C1381" s="239"/>
      <c r="D1381" s="82"/>
    </row>
    <row r="1382" spans="3:4" x14ac:dyDescent="0.2">
      <c r="C1382" s="239"/>
      <c r="D1382" s="82"/>
    </row>
    <row r="1383" spans="3:4" x14ac:dyDescent="0.2">
      <c r="C1383" s="239"/>
      <c r="D1383" s="82"/>
    </row>
    <row r="1384" spans="3:4" x14ac:dyDescent="0.2">
      <c r="C1384" s="239"/>
      <c r="D1384" s="82"/>
    </row>
    <row r="1385" spans="3:4" x14ac:dyDescent="0.2">
      <c r="C1385" s="239"/>
      <c r="D1385" s="82"/>
    </row>
    <row r="1386" spans="3:4" x14ac:dyDescent="0.2">
      <c r="C1386" s="239"/>
      <c r="D1386" s="82"/>
    </row>
    <row r="1387" spans="3:4" x14ac:dyDescent="0.2">
      <c r="C1387" s="239"/>
      <c r="D1387" s="82"/>
    </row>
    <row r="1388" spans="3:4" x14ac:dyDescent="0.2">
      <c r="C1388" s="239"/>
      <c r="D1388" s="82"/>
    </row>
    <row r="1389" spans="3:4" x14ac:dyDescent="0.2">
      <c r="C1389" s="239"/>
      <c r="D1389" s="82"/>
    </row>
    <row r="1390" spans="3:4" x14ac:dyDescent="0.2">
      <c r="C1390" s="239"/>
      <c r="D1390" s="82"/>
    </row>
    <row r="1391" spans="3:4" x14ac:dyDescent="0.2">
      <c r="C1391" s="239"/>
      <c r="D1391" s="82"/>
    </row>
    <row r="1392" spans="3:4" x14ac:dyDescent="0.2">
      <c r="C1392" s="239"/>
      <c r="D1392" s="82"/>
    </row>
    <row r="1393" spans="3:4" x14ac:dyDescent="0.2">
      <c r="C1393" s="239"/>
      <c r="D1393" s="82"/>
    </row>
    <row r="1394" spans="3:4" x14ac:dyDescent="0.2">
      <c r="C1394" s="239"/>
      <c r="D1394" s="82"/>
    </row>
    <row r="1395" spans="3:4" x14ac:dyDescent="0.2">
      <c r="C1395" s="239"/>
      <c r="D1395" s="82"/>
    </row>
    <row r="1396" spans="3:4" x14ac:dyDescent="0.2">
      <c r="C1396" s="239"/>
      <c r="D1396" s="82"/>
    </row>
    <row r="1397" spans="3:4" x14ac:dyDescent="0.2">
      <c r="C1397" s="239"/>
      <c r="D1397" s="82"/>
    </row>
    <row r="1398" spans="3:4" x14ac:dyDescent="0.2">
      <c r="C1398" s="239"/>
      <c r="D1398" s="82"/>
    </row>
    <row r="1399" spans="3:4" x14ac:dyDescent="0.2">
      <c r="C1399" s="239"/>
      <c r="D1399" s="82"/>
    </row>
    <row r="1400" spans="3:4" x14ac:dyDescent="0.2">
      <c r="C1400" s="239"/>
      <c r="D1400" s="82"/>
    </row>
    <row r="1401" spans="3:4" x14ac:dyDescent="0.2">
      <c r="C1401" s="239"/>
      <c r="D1401" s="82"/>
    </row>
    <row r="1402" spans="3:4" x14ac:dyDescent="0.2">
      <c r="C1402" s="239"/>
      <c r="D1402" s="82"/>
    </row>
    <row r="1403" spans="3:4" x14ac:dyDescent="0.2">
      <c r="C1403" s="239"/>
      <c r="D1403" s="82"/>
    </row>
    <row r="1404" spans="3:4" x14ac:dyDescent="0.2">
      <c r="C1404" s="239"/>
      <c r="D1404" s="82"/>
    </row>
    <row r="1405" spans="3:4" x14ac:dyDescent="0.2">
      <c r="C1405" s="239"/>
      <c r="D1405" s="82"/>
    </row>
    <row r="1406" spans="3:4" x14ac:dyDescent="0.2">
      <c r="C1406" s="239"/>
      <c r="D1406" s="82"/>
    </row>
    <row r="1407" spans="3:4" x14ac:dyDescent="0.2">
      <c r="C1407" s="239"/>
      <c r="D1407" s="82"/>
    </row>
    <row r="1408" spans="3:4" x14ac:dyDescent="0.2">
      <c r="C1408" s="239"/>
      <c r="D1408" s="82"/>
    </row>
    <row r="1409" spans="3:4" x14ac:dyDescent="0.2">
      <c r="C1409" s="239"/>
      <c r="D1409" s="82"/>
    </row>
    <row r="1410" spans="3:4" x14ac:dyDescent="0.2">
      <c r="C1410" s="239"/>
      <c r="D1410" s="82"/>
    </row>
    <row r="1411" spans="3:4" x14ac:dyDescent="0.2">
      <c r="C1411" s="239"/>
      <c r="D1411" s="82"/>
    </row>
    <row r="1412" spans="3:4" x14ac:dyDescent="0.2">
      <c r="C1412" s="239"/>
      <c r="D1412" s="82"/>
    </row>
    <row r="1413" spans="3:4" x14ac:dyDescent="0.2">
      <c r="C1413" s="239"/>
      <c r="D1413" s="82"/>
    </row>
    <row r="1414" spans="3:4" x14ac:dyDescent="0.2">
      <c r="C1414" s="239"/>
      <c r="D1414" s="82"/>
    </row>
    <row r="1415" spans="3:4" x14ac:dyDescent="0.2">
      <c r="C1415" s="239"/>
      <c r="D1415" s="82"/>
    </row>
    <row r="1416" spans="3:4" x14ac:dyDescent="0.2">
      <c r="C1416" s="239"/>
      <c r="D1416" s="82"/>
    </row>
    <row r="1417" spans="3:4" x14ac:dyDescent="0.2">
      <c r="C1417" s="239"/>
      <c r="D1417" s="82"/>
    </row>
    <row r="1418" spans="3:4" x14ac:dyDescent="0.2">
      <c r="C1418" s="239"/>
      <c r="D1418" s="82"/>
    </row>
    <row r="1419" spans="3:4" x14ac:dyDescent="0.2">
      <c r="C1419" s="239"/>
      <c r="D1419" s="82"/>
    </row>
    <row r="1420" spans="3:4" x14ac:dyDescent="0.2">
      <c r="C1420" s="239"/>
      <c r="D1420" s="82"/>
    </row>
    <row r="1421" spans="3:4" x14ac:dyDescent="0.2">
      <c r="C1421" s="239"/>
      <c r="D1421" s="82"/>
    </row>
    <row r="1422" spans="3:4" x14ac:dyDescent="0.2">
      <c r="C1422" s="239"/>
      <c r="D1422" s="82"/>
    </row>
    <row r="1423" spans="3:4" x14ac:dyDescent="0.2">
      <c r="C1423" s="239"/>
      <c r="D1423" s="82"/>
    </row>
    <row r="1424" spans="3:4" x14ac:dyDescent="0.2">
      <c r="C1424" s="239"/>
      <c r="D1424" s="82"/>
    </row>
    <row r="1425" spans="3:4" x14ac:dyDescent="0.2">
      <c r="C1425" s="239"/>
      <c r="D1425" s="82"/>
    </row>
    <row r="1426" spans="3:4" x14ac:dyDescent="0.2">
      <c r="C1426" s="239"/>
      <c r="D1426" s="82"/>
    </row>
    <row r="1427" spans="3:4" x14ac:dyDescent="0.2">
      <c r="C1427" s="239"/>
      <c r="D1427" s="82"/>
    </row>
    <row r="1428" spans="3:4" x14ac:dyDescent="0.2">
      <c r="C1428" s="239"/>
      <c r="D1428" s="82"/>
    </row>
    <row r="1429" spans="3:4" x14ac:dyDescent="0.2">
      <c r="C1429" s="239"/>
      <c r="D1429" s="82"/>
    </row>
    <row r="1430" spans="3:4" x14ac:dyDescent="0.2">
      <c r="C1430" s="239"/>
      <c r="D1430" s="82"/>
    </row>
    <row r="1431" spans="3:4" x14ac:dyDescent="0.2">
      <c r="C1431" s="239"/>
      <c r="D1431" s="82"/>
    </row>
    <row r="1432" spans="3:4" x14ac:dyDescent="0.2">
      <c r="C1432" s="239"/>
      <c r="D1432" s="82"/>
    </row>
    <row r="1433" spans="3:4" x14ac:dyDescent="0.2">
      <c r="C1433" s="239"/>
      <c r="D1433" s="82"/>
    </row>
    <row r="1434" spans="3:4" x14ac:dyDescent="0.2">
      <c r="C1434" s="239"/>
      <c r="D1434" s="82"/>
    </row>
    <row r="1435" spans="3:4" x14ac:dyDescent="0.2">
      <c r="C1435" s="239"/>
      <c r="D1435" s="82"/>
    </row>
    <row r="1436" spans="3:4" x14ac:dyDescent="0.2">
      <c r="C1436" s="239"/>
      <c r="D1436" s="82"/>
    </row>
    <row r="1437" spans="3:4" x14ac:dyDescent="0.2">
      <c r="C1437" s="239"/>
      <c r="D1437" s="82"/>
    </row>
    <row r="1438" spans="3:4" x14ac:dyDescent="0.2">
      <c r="C1438" s="239"/>
      <c r="D1438" s="82"/>
    </row>
    <row r="1439" spans="3:4" x14ac:dyDescent="0.2">
      <c r="C1439" s="239"/>
      <c r="D1439" s="82"/>
    </row>
    <row r="1440" spans="3:4" x14ac:dyDescent="0.2">
      <c r="C1440" s="239"/>
      <c r="D1440" s="82"/>
    </row>
    <row r="1441" spans="3:4" x14ac:dyDescent="0.2">
      <c r="C1441" s="239"/>
      <c r="D1441" s="82"/>
    </row>
    <row r="1442" spans="3:4" x14ac:dyDescent="0.2">
      <c r="C1442" s="239"/>
      <c r="D1442" s="82"/>
    </row>
    <row r="1443" spans="3:4" x14ac:dyDescent="0.2">
      <c r="C1443" s="239"/>
      <c r="D1443" s="82"/>
    </row>
    <row r="1444" spans="3:4" x14ac:dyDescent="0.2">
      <c r="C1444" s="239"/>
      <c r="D1444" s="82"/>
    </row>
    <row r="1445" spans="3:4" x14ac:dyDescent="0.2">
      <c r="C1445" s="239"/>
      <c r="D1445" s="82"/>
    </row>
    <row r="1446" spans="3:4" x14ac:dyDescent="0.2">
      <c r="C1446" s="239"/>
      <c r="D1446" s="82"/>
    </row>
    <row r="1447" spans="3:4" x14ac:dyDescent="0.2">
      <c r="C1447" s="239"/>
      <c r="D1447" s="82"/>
    </row>
    <row r="1448" spans="3:4" x14ac:dyDescent="0.2">
      <c r="C1448" s="239"/>
      <c r="D1448" s="82"/>
    </row>
    <row r="1449" spans="3:4" x14ac:dyDescent="0.2">
      <c r="C1449" s="239"/>
      <c r="D1449" s="82"/>
    </row>
    <row r="1450" spans="3:4" x14ac:dyDescent="0.2">
      <c r="C1450" s="239"/>
      <c r="D1450" s="82"/>
    </row>
    <row r="1451" spans="3:4" x14ac:dyDescent="0.2">
      <c r="C1451" s="239"/>
      <c r="D1451" s="82"/>
    </row>
    <row r="1452" spans="3:4" x14ac:dyDescent="0.2">
      <c r="C1452" s="239"/>
      <c r="D1452" s="82"/>
    </row>
    <row r="1453" spans="3:4" x14ac:dyDescent="0.2">
      <c r="C1453" s="239"/>
      <c r="D1453" s="82"/>
    </row>
    <row r="1454" spans="3:4" x14ac:dyDescent="0.2">
      <c r="C1454" s="239"/>
      <c r="D1454" s="82"/>
    </row>
    <row r="1455" spans="3:4" x14ac:dyDescent="0.2">
      <c r="C1455" s="239"/>
      <c r="D1455" s="82"/>
    </row>
    <row r="1456" spans="3:4" x14ac:dyDescent="0.2">
      <c r="C1456" s="239"/>
      <c r="D1456" s="82"/>
    </row>
    <row r="1457" spans="3:4" x14ac:dyDescent="0.2">
      <c r="C1457" s="239"/>
      <c r="D1457" s="82"/>
    </row>
    <row r="1458" spans="3:4" x14ac:dyDescent="0.2">
      <c r="C1458" s="239"/>
      <c r="D1458" s="82"/>
    </row>
    <row r="1459" spans="3:4" x14ac:dyDescent="0.2">
      <c r="C1459" s="239"/>
      <c r="D1459" s="82"/>
    </row>
    <row r="1460" spans="3:4" x14ac:dyDescent="0.2">
      <c r="C1460" s="239"/>
      <c r="D1460" s="82"/>
    </row>
    <row r="1461" spans="3:4" x14ac:dyDescent="0.2">
      <c r="C1461" s="239"/>
      <c r="D1461" s="82"/>
    </row>
    <row r="1462" spans="3:4" x14ac:dyDescent="0.2">
      <c r="C1462" s="239"/>
      <c r="D1462" s="82"/>
    </row>
    <row r="1463" spans="3:4" x14ac:dyDescent="0.2">
      <c r="C1463" s="239"/>
      <c r="D1463" s="82"/>
    </row>
    <row r="1464" spans="3:4" x14ac:dyDescent="0.2">
      <c r="C1464" s="239"/>
      <c r="D1464" s="82"/>
    </row>
    <row r="1465" spans="3:4" x14ac:dyDescent="0.2">
      <c r="C1465" s="239"/>
      <c r="D1465" s="82"/>
    </row>
    <row r="1466" spans="3:4" x14ac:dyDescent="0.2">
      <c r="C1466" s="239"/>
      <c r="D1466" s="82"/>
    </row>
    <row r="1467" spans="3:4" x14ac:dyDescent="0.2">
      <c r="C1467" s="239"/>
      <c r="D1467" s="82"/>
    </row>
    <row r="1468" spans="3:4" x14ac:dyDescent="0.2">
      <c r="C1468" s="239"/>
      <c r="D1468" s="82"/>
    </row>
    <row r="1469" spans="3:4" x14ac:dyDescent="0.2">
      <c r="C1469" s="239"/>
      <c r="D1469" s="82"/>
    </row>
    <row r="1470" spans="3:4" x14ac:dyDescent="0.2">
      <c r="C1470" s="239"/>
      <c r="D1470" s="82"/>
    </row>
    <row r="1471" spans="3:4" x14ac:dyDescent="0.2">
      <c r="C1471" s="239"/>
      <c r="D1471" s="82"/>
    </row>
    <row r="1472" spans="3:4" x14ac:dyDescent="0.2">
      <c r="C1472" s="239"/>
      <c r="D1472" s="82"/>
    </row>
    <row r="1473" spans="3:4" x14ac:dyDescent="0.2">
      <c r="C1473" s="239"/>
      <c r="D1473" s="82"/>
    </row>
    <row r="1474" spans="3:4" x14ac:dyDescent="0.2">
      <c r="C1474" s="239"/>
      <c r="D1474" s="82"/>
    </row>
    <row r="1475" spans="3:4" x14ac:dyDescent="0.2">
      <c r="C1475" s="239"/>
      <c r="D1475" s="82"/>
    </row>
    <row r="1476" spans="3:4" x14ac:dyDescent="0.2">
      <c r="C1476" s="239"/>
      <c r="D1476" s="82"/>
    </row>
    <row r="1477" spans="3:4" x14ac:dyDescent="0.2">
      <c r="C1477" s="239"/>
      <c r="D1477" s="82"/>
    </row>
    <row r="1478" spans="3:4" x14ac:dyDescent="0.2">
      <c r="C1478" s="239"/>
      <c r="D1478" s="82"/>
    </row>
    <row r="1479" spans="3:4" x14ac:dyDescent="0.2">
      <c r="C1479" s="239"/>
      <c r="D1479" s="82"/>
    </row>
    <row r="1480" spans="3:4" x14ac:dyDescent="0.2">
      <c r="C1480" s="239"/>
      <c r="D1480" s="82"/>
    </row>
    <row r="1481" spans="3:4" x14ac:dyDescent="0.2">
      <c r="C1481" s="239"/>
      <c r="D1481" s="82"/>
    </row>
    <row r="1482" spans="3:4" x14ac:dyDescent="0.2">
      <c r="C1482" s="239"/>
      <c r="D1482" s="82"/>
    </row>
    <row r="1483" spans="3:4" x14ac:dyDescent="0.2">
      <c r="C1483" s="239"/>
      <c r="D1483" s="82"/>
    </row>
    <row r="1484" spans="3:4" x14ac:dyDescent="0.2">
      <c r="C1484" s="239"/>
      <c r="D1484" s="82"/>
    </row>
    <row r="1485" spans="3:4" x14ac:dyDescent="0.2">
      <c r="C1485" s="239"/>
      <c r="D1485" s="82"/>
    </row>
    <row r="1486" spans="3:4" x14ac:dyDescent="0.2">
      <c r="C1486" s="239"/>
      <c r="D1486" s="82"/>
    </row>
    <row r="1487" spans="3:4" x14ac:dyDescent="0.2">
      <c r="C1487" s="239"/>
    </row>
    <row r="1488" spans="3:4" x14ac:dyDescent="0.2">
      <c r="C1488" s="239"/>
    </row>
    <row r="1489" spans="3:3" x14ac:dyDescent="0.2">
      <c r="C1489" s="239"/>
    </row>
    <row r="1490" spans="3:3" x14ac:dyDescent="0.2">
      <c r="C1490" s="239"/>
    </row>
    <row r="1491" spans="3:3" x14ac:dyDescent="0.2">
      <c r="C1491" s="239"/>
    </row>
    <row r="1492" spans="3:3" x14ac:dyDescent="0.2">
      <c r="C1492" s="239"/>
    </row>
    <row r="1493" spans="3:3" x14ac:dyDescent="0.2">
      <c r="C1493" s="239"/>
    </row>
    <row r="1494" spans="3:3" x14ac:dyDescent="0.2">
      <c r="C1494" s="239"/>
    </row>
    <row r="1495" spans="3:3" x14ac:dyDescent="0.2">
      <c r="C1495" s="239"/>
    </row>
    <row r="1496" spans="3:3" x14ac:dyDescent="0.2">
      <c r="C1496" s="239"/>
    </row>
    <row r="1497" spans="3:3" x14ac:dyDescent="0.2">
      <c r="C1497" s="239"/>
    </row>
    <row r="1498" spans="3:3" x14ac:dyDescent="0.2">
      <c r="C1498" s="239"/>
    </row>
    <row r="1499" spans="3:3" x14ac:dyDescent="0.2">
      <c r="C1499" s="239"/>
    </row>
    <row r="1500" spans="3:3" x14ac:dyDescent="0.2">
      <c r="C1500" s="239"/>
    </row>
    <row r="1501" spans="3:3" x14ac:dyDescent="0.2">
      <c r="C1501" s="239"/>
    </row>
    <row r="1502" spans="3:3" x14ac:dyDescent="0.2">
      <c r="C1502" s="239"/>
    </row>
    <row r="1503" spans="3:3" x14ac:dyDescent="0.2">
      <c r="C1503" s="239"/>
    </row>
    <row r="1504" spans="3:3" x14ac:dyDescent="0.2">
      <c r="C1504" s="239"/>
    </row>
    <row r="1505" spans="3:3" x14ac:dyDescent="0.2">
      <c r="C1505" s="239"/>
    </row>
    <row r="1506" spans="3:3" x14ac:dyDescent="0.2">
      <c r="C1506" s="239"/>
    </row>
    <row r="1507" spans="3:3" x14ac:dyDescent="0.2">
      <c r="C1507" s="239"/>
    </row>
    <row r="1508" spans="3:3" x14ac:dyDescent="0.2">
      <c r="C1508" s="239"/>
    </row>
    <row r="1509" spans="3:3" x14ac:dyDescent="0.2">
      <c r="C1509" s="239"/>
    </row>
    <row r="1510" spans="3:3" x14ac:dyDescent="0.2">
      <c r="C1510" s="239"/>
    </row>
    <row r="1511" spans="3:3" x14ac:dyDescent="0.2">
      <c r="C1511" s="239"/>
    </row>
    <row r="1512" spans="3:3" x14ac:dyDescent="0.2">
      <c r="C1512" s="239"/>
    </row>
    <row r="1513" spans="3:3" x14ac:dyDescent="0.2">
      <c r="C1513" s="239"/>
    </row>
    <row r="1514" spans="3:3" x14ac:dyDescent="0.2">
      <c r="C1514" s="239"/>
    </row>
    <row r="1515" spans="3:3" x14ac:dyDescent="0.2">
      <c r="C1515" s="239"/>
    </row>
    <row r="1516" spans="3:3" x14ac:dyDescent="0.2">
      <c r="C1516" s="239"/>
    </row>
    <row r="1517" spans="3:3" x14ac:dyDescent="0.2">
      <c r="C1517" s="239"/>
    </row>
    <row r="1518" spans="3:3" x14ac:dyDescent="0.2">
      <c r="C1518" s="239"/>
    </row>
    <row r="1519" spans="3:3" x14ac:dyDescent="0.2">
      <c r="C1519" s="239"/>
    </row>
    <row r="1520" spans="3:3" x14ac:dyDescent="0.2">
      <c r="C1520" s="239"/>
    </row>
    <row r="1521" spans="3:3" x14ac:dyDescent="0.2">
      <c r="C1521" s="239"/>
    </row>
    <row r="1522" spans="3:3" x14ac:dyDescent="0.2">
      <c r="C1522" s="239"/>
    </row>
    <row r="1523" spans="3:3" x14ac:dyDescent="0.2">
      <c r="C1523" s="239"/>
    </row>
    <row r="1524" spans="3:3" x14ac:dyDescent="0.2">
      <c r="C1524" s="239"/>
    </row>
    <row r="1525" spans="3:3" x14ac:dyDescent="0.2">
      <c r="C1525" s="239"/>
    </row>
    <row r="1526" spans="3:3" x14ac:dyDescent="0.2">
      <c r="C1526" s="239"/>
    </row>
    <row r="1527" spans="3:3" x14ac:dyDescent="0.2">
      <c r="C1527" s="239"/>
    </row>
    <row r="1528" spans="3:3" x14ac:dyDescent="0.2">
      <c r="C1528" s="239"/>
    </row>
    <row r="1529" spans="3:3" x14ac:dyDescent="0.2">
      <c r="C1529" s="239"/>
    </row>
    <row r="1530" spans="3:3" x14ac:dyDescent="0.2">
      <c r="C1530" s="239"/>
    </row>
    <row r="1531" spans="3:3" x14ac:dyDescent="0.2">
      <c r="C1531" s="239"/>
    </row>
    <row r="1532" spans="3:3" x14ac:dyDescent="0.2">
      <c r="C1532" s="239"/>
    </row>
    <row r="1533" spans="3:3" x14ac:dyDescent="0.2">
      <c r="C1533" s="239"/>
    </row>
    <row r="1534" spans="3:3" x14ac:dyDescent="0.2">
      <c r="C1534" s="239"/>
    </row>
    <row r="1535" spans="3:3" x14ac:dyDescent="0.2">
      <c r="C1535" s="239"/>
    </row>
    <row r="1536" spans="3:3" x14ac:dyDescent="0.2">
      <c r="C1536" s="239"/>
    </row>
    <row r="1537" spans="3:3" x14ac:dyDescent="0.2">
      <c r="C1537" s="239"/>
    </row>
    <row r="1538" spans="3:3" x14ac:dyDescent="0.2">
      <c r="C1538" s="239"/>
    </row>
    <row r="1539" spans="3:3" x14ac:dyDescent="0.2">
      <c r="C1539" s="239"/>
    </row>
    <row r="1540" spans="3:3" x14ac:dyDescent="0.2">
      <c r="C1540" s="239"/>
    </row>
    <row r="1541" spans="3:3" x14ac:dyDescent="0.2">
      <c r="C1541" s="239"/>
    </row>
    <row r="1542" spans="3:3" x14ac:dyDescent="0.2">
      <c r="C1542" s="239"/>
    </row>
    <row r="1543" spans="3:3" x14ac:dyDescent="0.2">
      <c r="C1543" s="239"/>
    </row>
    <row r="1544" spans="3:3" x14ac:dyDescent="0.2">
      <c r="C1544" s="239"/>
    </row>
    <row r="1545" spans="3:3" x14ac:dyDescent="0.2">
      <c r="C1545" s="239"/>
    </row>
    <row r="1546" spans="3:3" x14ac:dyDescent="0.2">
      <c r="C1546" s="239"/>
    </row>
    <row r="1547" spans="3:3" x14ac:dyDescent="0.2">
      <c r="C1547" s="239"/>
    </row>
    <row r="1548" spans="3:3" x14ac:dyDescent="0.2">
      <c r="C1548" s="239"/>
    </row>
    <row r="1549" spans="3:3" x14ac:dyDescent="0.2">
      <c r="C1549" s="239"/>
    </row>
    <row r="1550" spans="3:3" x14ac:dyDescent="0.2">
      <c r="C1550" s="239"/>
    </row>
    <row r="1551" spans="3:3" x14ac:dyDescent="0.2">
      <c r="C1551" s="239"/>
    </row>
    <row r="1552" spans="3:3" x14ac:dyDescent="0.2">
      <c r="C1552" s="239"/>
    </row>
    <row r="1553" spans="3:3" x14ac:dyDescent="0.2">
      <c r="C1553" s="239"/>
    </row>
    <row r="1554" spans="3:3" x14ac:dyDescent="0.2">
      <c r="C1554" s="239"/>
    </row>
    <row r="1555" spans="3:3" x14ac:dyDescent="0.2">
      <c r="C1555" s="239"/>
    </row>
    <row r="1556" spans="3:3" x14ac:dyDescent="0.2">
      <c r="C1556" s="239"/>
    </row>
    <row r="1557" spans="3:3" x14ac:dyDescent="0.2">
      <c r="C1557" s="239"/>
    </row>
    <row r="1558" spans="3:3" x14ac:dyDescent="0.2">
      <c r="C1558" s="239"/>
    </row>
    <row r="1559" spans="3:3" x14ac:dyDescent="0.2">
      <c r="C1559" s="239"/>
    </row>
    <row r="1560" spans="3:3" x14ac:dyDescent="0.2">
      <c r="C1560" s="239"/>
    </row>
    <row r="1561" spans="3:3" x14ac:dyDescent="0.2">
      <c r="C1561" s="239"/>
    </row>
    <row r="1562" spans="3:3" x14ac:dyDescent="0.2">
      <c r="C1562" s="239"/>
    </row>
    <row r="1563" spans="3:3" x14ac:dyDescent="0.2">
      <c r="C1563" s="239"/>
    </row>
    <row r="1564" spans="3:3" x14ac:dyDescent="0.2">
      <c r="C1564" s="239"/>
    </row>
    <row r="1565" spans="3:3" x14ac:dyDescent="0.2">
      <c r="C1565" s="239"/>
    </row>
    <row r="1566" spans="3:3" x14ac:dyDescent="0.2">
      <c r="C1566" s="239"/>
    </row>
    <row r="1567" spans="3:3" x14ac:dyDescent="0.2">
      <c r="C1567" s="239"/>
    </row>
    <row r="1568" spans="3:3" x14ac:dyDescent="0.2">
      <c r="C1568" s="239"/>
    </row>
    <row r="1569" spans="3:3" x14ac:dyDescent="0.2">
      <c r="C1569" s="239"/>
    </row>
    <row r="1570" spans="3:3" x14ac:dyDescent="0.2">
      <c r="C1570" s="239"/>
    </row>
    <row r="1571" spans="3:3" x14ac:dyDescent="0.2">
      <c r="C1571" s="239"/>
    </row>
    <row r="1572" spans="3:3" x14ac:dyDescent="0.2">
      <c r="C1572" s="239"/>
    </row>
    <row r="1573" spans="3:3" x14ac:dyDescent="0.2">
      <c r="C1573" s="239"/>
    </row>
    <row r="1574" spans="3:3" x14ac:dyDescent="0.2">
      <c r="C1574" s="239"/>
    </row>
    <row r="1575" spans="3:3" x14ac:dyDescent="0.2">
      <c r="C1575" s="239"/>
    </row>
    <row r="1576" spans="3:3" x14ac:dyDescent="0.2">
      <c r="C1576" s="239"/>
    </row>
    <row r="1577" spans="3:3" x14ac:dyDescent="0.2">
      <c r="C1577" s="239"/>
    </row>
    <row r="1578" spans="3:3" x14ac:dyDescent="0.2">
      <c r="C1578" s="239"/>
    </row>
    <row r="1579" spans="3:3" x14ac:dyDescent="0.2">
      <c r="C1579" s="239"/>
    </row>
    <row r="1580" spans="3:3" x14ac:dyDescent="0.2">
      <c r="C1580" s="239"/>
    </row>
    <row r="1581" spans="3:3" x14ac:dyDescent="0.2">
      <c r="C1581" s="239"/>
    </row>
    <row r="1582" spans="3:3" x14ac:dyDescent="0.2">
      <c r="C1582" s="239"/>
    </row>
    <row r="1583" spans="3:3" x14ac:dyDescent="0.2">
      <c r="C1583" s="239"/>
    </row>
    <row r="1584" spans="3:3" x14ac:dyDescent="0.2">
      <c r="C1584" s="239"/>
    </row>
    <row r="1585" spans="3:3" x14ac:dyDescent="0.2">
      <c r="C1585" s="239"/>
    </row>
    <row r="1586" spans="3:3" x14ac:dyDescent="0.2">
      <c r="C1586" s="239"/>
    </row>
    <row r="1587" spans="3:3" x14ac:dyDescent="0.2">
      <c r="C1587" s="239"/>
    </row>
    <row r="1588" spans="3:3" x14ac:dyDescent="0.2">
      <c r="C1588" s="239"/>
    </row>
    <row r="1589" spans="3:3" x14ac:dyDescent="0.2">
      <c r="C1589" s="239"/>
    </row>
    <row r="1590" spans="3:3" x14ac:dyDescent="0.2">
      <c r="C1590" s="239"/>
    </row>
    <row r="1591" spans="3:3" x14ac:dyDescent="0.2">
      <c r="C1591" s="239"/>
    </row>
    <row r="1592" spans="3:3" x14ac:dyDescent="0.2">
      <c r="C1592" s="239"/>
    </row>
    <row r="1593" spans="3:3" x14ac:dyDescent="0.2">
      <c r="C1593" s="239"/>
    </row>
    <row r="1594" spans="3:3" x14ac:dyDescent="0.2">
      <c r="C1594" s="239"/>
    </row>
    <row r="1595" spans="3:3" x14ac:dyDescent="0.2">
      <c r="C1595" s="239"/>
    </row>
    <row r="1596" spans="3:3" x14ac:dyDescent="0.2">
      <c r="C1596" s="239"/>
    </row>
    <row r="1597" spans="3:3" x14ac:dyDescent="0.2">
      <c r="C1597" s="239"/>
    </row>
    <row r="1598" spans="3:3" x14ac:dyDescent="0.2">
      <c r="C1598" s="239"/>
    </row>
    <row r="1599" spans="3:3" x14ac:dyDescent="0.2">
      <c r="C1599" s="239"/>
    </row>
    <row r="1600" spans="3:3" x14ac:dyDescent="0.2">
      <c r="C1600" s="239"/>
    </row>
    <row r="1601" spans="3:3" x14ac:dyDescent="0.2">
      <c r="C1601" s="239"/>
    </row>
    <row r="1602" spans="3:3" x14ac:dyDescent="0.2">
      <c r="C1602" s="239"/>
    </row>
    <row r="1603" spans="3:3" x14ac:dyDescent="0.2">
      <c r="C1603" s="239"/>
    </row>
    <row r="1604" spans="3:3" x14ac:dyDescent="0.2">
      <c r="C1604" s="239"/>
    </row>
    <row r="1605" spans="3:3" x14ac:dyDescent="0.2">
      <c r="C1605" s="239"/>
    </row>
    <row r="1606" spans="3:3" x14ac:dyDescent="0.2">
      <c r="C1606" s="239"/>
    </row>
    <row r="1607" spans="3:3" x14ac:dyDescent="0.2">
      <c r="C1607" s="239"/>
    </row>
    <row r="1608" spans="3:3" x14ac:dyDescent="0.2">
      <c r="C1608" s="239"/>
    </row>
    <row r="1609" spans="3:3" x14ac:dyDescent="0.2">
      <c r="C1609" s="239"/>
    </row>
    <row r="1610" spans="3:3" x14ac:dyDescent="0.2">
      <c r="C1610" s="239"/>
    </row>
    <row r="1611" spans="3:3" x14ac:dyDescent="0.2">
      <c r="C1611" s="239"/>
    </row>
    <row r="1612" spans="3:3" x14ac:dyDescent="0.2">
      <c r="C1612" s="239"/>
    </row>
    <row r="1613" spans="3:3" x14ac:dyDescent="0.2">
      <c r="C1613" s="239"/>
    </row>
    <row r="1614" spans="3:3" x14ac:dyDescent="0.2">
      <c r="C1614" s="239"/>
    </row>
    <row r="1615" spans="3:3" x14ac:dyDescent="0.2">
      <c r="C1615" s="239"/>
    </row>
    <row r="1616" spans="3:3" x14ac:dyDescent="0.2">
      <c r="C1616" s="239"/>
    </row>
    <row r="1617" spans="3:3" x14ac:dyDescent="0.2">
      <c r="C1617" s="239"/>
    </row>
    <row r="1618" spans="3:3" x14ac:dyDescent="0.2">
      <c r="C1618" s="239"/>
    </row>
    <row r="1619" spans="3:3" x14ac:dyDescent="0.2">
      <c r="C1619" s="239"/>
    </row>
    <row r="1620" spans="3:3" x14ac:dyDescent="0.2">
      <c r="C1620" s="239"/>
    </row>
    <row r="1621" spans="3:3" x14ac:dyDescent="0.2">
      <c r="C1621" s="239"/>
    </row>
    <row r="1622" spans="3:3" x14ac:dyDescent="0.2">
      <c r="C1622" s="239"/>
    </row>
    <row r="1623" spans="3:3" x14ac:dyDescent="0.2">
      <c r="C1623" s="239"/>
    </row>
    <row r="1624" spans="3:3" x14ac:dyDescent="0.2">
      <c r="C1624" s="239"/>
    </row>
    <row r="1625" spans="3:3" x14ac:dyDescent="0.2">
      <c r="C1625" s="239"/>
    </row>
    <row r="1626" spans="3:3" x14ac:dyDescent="0.2">
      <c r="C1626" s="239"/>
    </row>
    <row r="1627" spans="3:3" x14ac:dyDescent="0.2">
      <c r="C1627" s="239"/>
    </row>
    <row r="1628" spans="3:3" x14ac:dyDescent="0.2">
      <c r="C1628" s="239"/>
    </row>
    <row r="1629" spans="3:3" x14ac:dyDescent="0.2">
      <c r="C1629" s="239"/>
    </row>
    <row r="1630" spans="3:3" x14ac:dyDescent="0.2">
      <c r="C1630" s="239"/>
    </row>
    <row r="1631" spans="3:3" x14ac:dyDescent="0.2">
      <c r="C1631" s="239"/>
    </row>
    <row r="1632" spans="3:3" x14ac:dyDescent="0.2">
      <c r="C1632" s="239"/>
    </row>
    <row r="1633" spans="3:3" x14ac:dyDescent="0.2">
      <c r="C1633" s="239"/>
    </row>
    <row r="1634" spans="3:3" x14ac:dyDescent="0.2">
      <c r="C1634" s="239"/>
    </row>
    <row r="1635" spans="3:3" x14ac:dyDescent="0.2">
      <c r="C1635" s="239"/>
    </row>
    <row r="1636" spans="3:3" x14ac:dyDescent="0.2">
      <c r="C1636" s="239"/>
    </row>
    <row r="1637" spans="3:3" x14ac:dyDescent="0.2">
      <c r="C1637" s="239"/>
    </row>
    <row r="1638" spans="3:3" x14ac:dyDescent="0.2">
      <c r="C1638" s="239"/>
    </row>
    <row r="1639" spans="3:3" x14ac:dyDescent="0.2">
      <c r="C1639" s="239"/>
    </row>
    <row r="1640" spans="3:3" x14ac:dyDescent="0.2">
      <c r="C1640" s="239"/>
    </row>
    <row r="1641" spans="3:3" x14ac:dyDescent="0.2">
      <c r="C1641" s="239"/>
    </row>
    <row r="1642" spans="3:3" x14ac:dyDescent="0.2">
      <c r="C1642" s="239"/>
    </row>
    <row r="1643" spans="3:3" x14ac:dyDescent="0.2">
      <c r="C1643" s="239"/>
    </row>
    <row r="1644" spans="3:3" x14ac:dyDescent="0.2">
      <c r="C1644" s="239"/>
    </row>
    <row r="1645" spans="3:3" x14ac:dyDescent="0.2">
      <c r="C1645" s="239"/>
    </row>
    <row r="1646" spans="3:3" x14ac:dyDescent="0.2">
      <c r="C1646" s="239"/>
    </row>
    <row r="1647" spans="3:3" x14ac:dyDescent="0.2">
      <c r="C1647" s="239"/>
    </row>
    <row r="1648" spans="3:3" x14ac:dyDescent="0.2">
      <c r="C1648" s="239"/>
    </row>
    <row r="1649" spans="3:3" x14ac:dyDescent="0.2">
      <c r="C1649" s="239"/>
    </row>
    <row r="1650" spans="3:3" x14ac:dyDescent="0.2">
      <c r="C1650" s="239"/>
    </row>
    <row r="1651" spans="3:3" x14ac:dyDescent="0.2">
      <c r="C1651" s="239"/>
    </row>
    <row r="1652" spans="3:3" x14ac:dyDescent="0.2">
      <c r="C1652" s="239"/>
    </row>
    <row r="1653" spans="3:3" x14ac:dyDescent="0.2">
      <c r="C1653" s="239"/>
    </row>
    <row r="1654" spans="3:3" x14ac:dyDescent="0.2">
      <c r="C1654" s="239"/>
    </row>
    <row r="1655" spans="3:3" x14ac:dyDescent="0.2">
      <c r="C1655" s="239"/>
    </row>
    <row r="1656" spans="3:3" x14ac:dyDescent="0.2">
      <c r="C1656" s="239"/>
    </row>
    <row r="1657" spans="3:3" x14ac:dyDescent="0.2">
      <c r="C1657" s="239"/>
    </row>
    <row r="1658" spans="3:3" x14ac:dyDescent="0.2">
      <c r="C1658" s="239"/>
    </row>
    <row r="1659" spans="3:3" x14ac:dyDescent="0.2">
      <c r="C1659" s="239"/>
    </row>
    <row r="1660" spans="3:3" x14ac:dyDescent="0.2">
      <c r="C1660" s="239"/>
    </row>
    <row r="1661" spans="3:3" x14ac:dyDescent="0.2">
      <c r="C1661" s="239"/>
    </row>
    <row r="1662" spans="3:3" x14ac:dyDescent="0.2">
      <c r="C1662" s="239"/>
    </row>
    <row r="1663" spans="3:3" x14ac:dyDescent="0.2">
      <c r="C1663" s="239"/>
    </row>
    <row r="1664" spans="3:3" x14ac:dyDescent="0.2">
      <c r="C1664" s="239"/>
    </row>
    <row r="1665" spans="3:3" x14ac:dyDescent="0.2">
      <c r="C1665" s="239"/>
    </row>
    <row r="1666" spans="3:3" x14ac:dyDescent="0.2">
      <c r="C1666" s="239"/>
    </row>
    <row r="1667" spans="3:3" x14ac:dyDescent="0.2">
      <c r="C1667" s="239"/>
    </row>
    <row r="1668" spans="3:3" x14ac:dyDescent="0.2">
      <c r="C1668" s="239"/>
    </row>
    <row r="1669" spans="3:3" x14ac:dyDescent="0.2">
      <c r="C1669" s="239"/>
    </row>
    <row r="1670" spans="3:3" x14ac:dyDescent="0.2">
      <c r="C1670" s="239"/>
    </row>
    <row r="1671" spans="3:3" x14ac:dyDescent="0.2">
      <c r="C1671" s="239"/>
    </row>
    <row r="1672" spans="3:3" x14ac:dyDescent="0.2">
      <c r="C1672" s="239"/>
    </row>
    <row r="1673" spans="3:3" x14ac:dyDescent="0.2">
      <c r="C1673" s="239"/>
    </row>
    <row r="1674" spans="3:3" x14ac:dyDescent="0.2">
      <c r="C1674" s="239"/>
    </row>
    <row r="1675" spans="3:3" x14ac:dyDescent="0.2">
      <c r="C1675" s="239"/>
    </row>
    <row r="1676" spans="3:3" x14ac:dyDescent="0.2">
      <c r="C1676" s="239"/>
    </row>
    <row r="1677" spans="3:3" x14ac:dyDescent="0.2">
      <c r="C1677" s="239"/>
    </row>
    <row r="1678" spans="3:3" x14ac:dyDescent="0.2">
      <c r="C1678" s="239"/>
    </row>
    <row r="1679" spans="3:3" x14ac:dyDescent="0.2">
      <c r="C1679" s="239"/>
    </row>
    <row r="1680" spans="3:3" x14ac:dyDescent="0.2">
      <c r="C1680" s="239"/>
    </row>
    <row r="1681" spans="3:3" x14ac:dyDescent="0.2">
      <c r="C1681" s="239"/>
    </row>
    <row r="1682" spans="3:3" x14ac:dyDescent="0.2">
      <c r="C1682" s="239"/>
    </row>
    <row r="1683" spans="3:3" x14ac:dyDescent="0.2">
      <c r="C1683" s="239"/>
    </row>
    <row r="1684" spans="3:3" x14ac:dyDescent="0.2">
      <c r="C1684" s="239"/>
    </row>
    <row r="1685" spans="3:3" x14ac:dyDescent="0.2">
      <c r="C1685" s="239"/>
    </row>
    <row r="1686" spans="3:3" x14ac:dyDescent="0.2">
      <c r="C1686" s="239"/>
    </row>
    <row r="1687" spans="3:3" x14ac:dyDescent="0.2">
      <c r="C1687" s="239"/>
    </row>
    <row r="1688" spans="3:3" x14ac:dyDescent="0.2">
      <c r="C1688" s="239"/>
    </row>
    <row r="1689" spans="3:3" x14ac:dyDescent="0.2">
      <c r="C1689" s="239"/>
    </row>
    <row r="1690" spans="3:3" x14ac:dyDescent="0.2">
      <c r="C1690" s="239"/>
    </row>
    <row r="1691" spans="3:3" x14ac:dyDescent="0.2">
      <c r="C1691" s="239"/>
    </row>
    <row r="1692" spans="3:3" x14ac:dyDescent="0.2">
      <c r="C1692" s="239"/>
    </row>
    <row r="1693" spans="3:3" x14ac:dyDescent="0.2">
      <c r="C1693" s="239"/>
    </row>
    <row r="1694" spans="3:3" x14ac:dyDescent="0.2">
      <c r="C1694" s="239"/>
    </row>
    <row r="1695" spans="3:3" x14ac:dyDescent="0.2">
      <c r="C1695" s="239"/>
    </row>
    <row r="1696" spans="3:3" x14ac:dyDescent="0.2">
      <c r="C1696" s="239"/>
    </row>
    <row r="1697" spans="3:3" x14ac:dyDescent="0.2">
      <c r="C1697" s="239"/>
    </row>
    <row r="1698" spans="3:3" x14ac:dyDescent="0.2">
      <c r="C1698" s="239"/>
    </row>
    <row r="1699" spans="3:3" x14ac:dyDescent="0.2">
      <c r="C1699" s="239"/>
    </row>
    <row r="1700" spans="3:3" x14ac:dyDescent="0.2">
      <c r="C1700" s="239"/>
    </row>
    <row r="1701" spans="3:3" x14ac:dyDescent="0.2">
      <c r="C1701" s="239"/>
    </row>
    <row r="1702" spans="3:3" x14ac:dyDescent="0.2">
      <c r="C1702" s="239"/>
    </row>
    <row r="1703" spans="3:3" x14ac:dyDescent="0.2">
      <c r="C1703" s="239"/>
    </row>
    <row r="1704" spans="3:3" x14ac:dyDescent="0.2">
      <c r="C1704" s="239"/>
    </row>
    <row r="1705" spans="3:3" x14ac:dyDescent="0.2">
      <c r="C1705" s="239"/>
    </row>
    <row r="1706" spans="3:3" x14ac:dyDescent="0.2">
      <c r="C1706" s="239"/>
    </row>
    <row r="1707" spans="3:3" x14ac:dyDescent="0.2">
      <c r="C1707" s="239"/>
    </row>
    <row r="1708" spans="3:3" x14ac:dyDescent="0.2">
      <c r="C1708" s="239"/>
    </row>
    <row r="1709" spans="3:3" x14ac:dyDescent="0.2">
      <c r="C1709" s="239"/>
    </row>
    <row r="1710" spans="3:3" x14ac:dyDescent="0.2">
      <c r="C1710" s="239"/>
    </row>
    <row r="1711" spans="3:3" x14ac:dyDescent="0.2">
      <c r="C1711" s="239"/>
    </row>
    <row r="1712" spans="3:3" x14ac:dyDescent="0.2">
      <c r="C1712" s="239"/>
    </row>
    <row r="1713" spans="3:3" x14ac:dyDescent="0.2">
      <c r="C1713" s="239"/>
    </row>
    <row r="1714" spans="3:3" x14ac:dyDescent="0.2">
      <c r="C1714" s="239"/>
    </row>
    <row r="1715" spans="3:3" x14ac:dyDescent="0.2">
      <c r="C1715" s="239"/>
    </row>
    <row r="1716" spans="3:3" x14ac:dyDescent="0.2">
      <c r="C1716" s="239"/>
    </row>
    <row r="1717" spans="3:3" x14ac:dyDescent="0.2">
      <c r="C1717" s="239"/>
    </row>
    <row r="1718" spans="3:3" x14ac:dyDescent="0.2">
      <c r="C1718" s="239"/>
    </row>
    <row r="1719" spans="3:3" x14ac:dyDescent="0.2">
      <c r="C1719" s="239"/>
    </row>
    <row r="1720" spans="3:3" x14ac:dyDescent="0.2">
      <c r="C1720" s="239"/>
    </row>
    <row r="1721" spans="3:3" x14ac:dyDescent="0.2">
      <c r="C1721" s="239"/>
    </row>
    <row r="1722" spans="3:3" x14ac:dyDescent="0.2">
      <c r="C1722" s="239"/>
    </row>
    <row r="1723" spans="3:3" x14ac:dyDescent="0.2">
      <c r="C1723" s="239"/>
    </row>
    <row r="1724" spans="3:3" x14ac:dyDescent="0.2">
      <c r="C1724" s="239"/>
    </row>
    <row r="1725" spans="3:3" x14ac:dyDescent="0.2">
      <c r="C1725" s="239"/>
    </row>
    <row r="1726" spans="3:3" x14ac:dyDescent="0.2">
      <c r="C1726" s="239"/>
    </row>
    <row r="1727" spans="3:3" x14ac:dyDescent="0.2">
      <c r="C1727" s="239"/>
    </row>
    <row r="1728" spans="3:3" x14ac:dyDescent="0.2">
      <c r="C1728" s="239"/>
    </row>
    <row r="1729" spans="3:3" x14ac:dyDescent="0.2">
      <c r="C1729" s="239"/>
    </row>
    <row r="1730" spans="3:3" x14ac:dyDescent="0.2">
      <c r="C1730" s="239"/>
    </row>
    <row r="1731" spans="3:3" x14ac:dyDescent="0.2">
      <c r="C1731" s="239"/>
    </row>
    <row r="1732" spans="3:3" x14ac:dyDescent="0.2">
      <c r="C1732" s="239"/>
    </row>
    <row r="1733" spans="3:3" x14ac:dyDescent="0.2">
      <c r="C1733" s="239"/>
    </row>
    <row r="1734" spans="3:3" x14ac:dyDescent="0.2">
      <c r="C1734" s="239"/>
    </row>
    <row r="1735" spans="3:3" x14ac:dyDescent="0.2">
      <c r="C1735" s="239"/>
    </row>
    <row r="1736" spans="3:3" x14ac:dyDescent="0.2">
      <c r="C1736" s="239"/>
    </row>
    <row r="1737" spans="3:3" x14ac:dyDescent="0.2">
      <c r="C1737" s="239"/>
    </row>
    <row r="1738" spans="3:3" x14ac:dyDescent="0.2">
      <c r="C1738" s="239"/>
    </row>
    <row r="1739" spans="3:3" x14ac:dyDescent="0.2">
      <c r="C1739" s="239"/>
    </row>
    <row r="1740" spans="3:3" x14ac:dyDescent="0.2">
      <c r="C1740" s="239"/>
    </row>
    <row r="1741" spans="3:3" x14ac:dyDescent="0.2">
      <c r="C1741" s="239"/>
    </row>
    <row r="1742" spans="3:3" x14ac:dyDescent="0.2">
      <c r="C1742" s="239"/>
    </row>
    <row r="1743" spans="3:3" x14ac:dyDescent="0.2">
      <c r="C1743" s="239"/>
    </row>
    <row r="1744" spans="3:3" x14ac:dyDescent="0.2">
      <c r="C1744" s="239"/>
    </row>
    <row r="1745" spans="3:3" x14ac:dyDescent="0.2">
      <c r="C1745" s="239"/>
    </row>
    <row r="1746" spans="3:3" x14ac:dyDescent="0.2">
      <c r="C1746" s="239"/>
    </row>
    <row r="1747" spans="3:3" x14ac:dyDescent="0.2">
      <c r="C1747" s="239"/>
    </row>
    <row r="1748" spans="3:3" x14ac:dyDescent="0.2">
      <c r="C1748" s="239"/>
    </row>
    <row r="1749" spans="3:3" x14ac:dyDescent="0.2">
      <c r="C1749" s="239"/>
    </row>
    <row r="1750" spans="3:3" x14ac:dyDescent="0.2">
      <c r="C1750" s="239"/>
    </row>
    <row r="1751" spans="3:3" x14ac:dyDescent="0.2">
      <c r="C1751" s="239"/>
    </row>
    <row r="1752" spans="3:3" x14ac:dyDescent="0.2">
      <c r="C1752" s="239"/>
    </row>
    <row r="1753" spans="3:3" x14ac:dyDescent="0.2">
      <c r="C1753" s="239"/>
    </row>
    <row r="1754" spans="3:3" x14ac:dyDescent="0.2">
      <c r="C1754" s="239"/>
    </row>
    <row r="1755" spans="3:3" x14ac:dyDescent="0.2">
      <c r="C1755" s="239"/>
    </row>
    <row r="1756" spans="3:3" x14ac:dyDescent="0.2">
      <c r="C1756" s="239"/>
    </row>
    <row r="1757" spans="3:3" x14ac:dyDescent="0.2">
      <c r="C1757" s="239"/>
    </row>
    <row r="1758" spans="3:3" x14ac:dyDescent="0.2">
      <c r="C1758" s="239"/>
    </row>
    <row r="1759" spans="3:3" x14ac:dyDescent="0.2">
      <c r="C1759" s="239"/>
    </row>
    <row r="1760" spans="3:3" x14ac:dyDescent="0.2">
      <c r="C1760" s="239"/>
    </row>
    <row r="1761" spans="3:3" x14ac:dyDescent="0.2">
      <c r="C1761" s="239"/>
    </row>
    <row r="1762" spans="3:3" x14ac:dyDescent="0.2">
      <c r="C1762" s="239"/>
    </row>
    <row r="1763" spans="3:3" x14ac:dyDescent="0.2">
      <c r="C1763" s="239"/>
    </row>
    <row r="1764" spans="3:3" x14ac:dyDescent="0.2">
      <c r="C1764" s="239"/>
    </row>
    <row r="1765" spans="3:3" x14ac:dyDescent="0.2">
      <c r="C1765" s="239"/>
    </row>
    <row r="1766" spans="3:3" x14ac:dyDescent="0.2">
      <c r="C1766" s="239"/>
    </row>
    <row r="1767" spans="3:3" x14ac:dyDescent="0.2">
      <c r="C1767" s="239"/>
    </row>
    <row r="1768" spans="3:3" x14ac:dyDescent="0.2">
      <c r="C1768" s="239"/>
    </row>
    <row r="1769" spans="3:3" x14ac:dyDescent="0.2">
      <c r="C1769" s="239"/>
    </row>
    <row r="1770" spans="3:3" x14ac:dyDescent="0.2">
      <c r="C1770" s="239"/>
    </row>
    <row r="1771" spans="3:3" x14ac:dyDescent="0.2">
      <c r="C1771" s="239"/>
    </row>
    <row r="1772" spans="3:3" x14ac:dyDescent="0.2">
      <c r="C1772" s="239"/>
    </row>
    <row r="1773" spans="3:3" x14ac:dyDescent="0.2">
      <c r="C1773" s="239"/>
    </row>
    <row r="1774" spans="3:3" x14ac:dyDescent="0.2">
      <c r="C1774" s="239"/>
    </row>
    <row r="1775" spans="3:3" x14ac:dyDescent="0.2">
      <c r="C1775" s="239"/>
    </row>
    <row r="1776" spans="3:3" x14ac:dyDescent="0.2">
      <c r="C1776" s="239"/>
    </row>
    <row r="1777" spans="3:3" x14ac:dyDescent="0.2">
      <c r="C1777" s="239"/>
    </row>
    <row r="1778" spans="3:3" x14ac:dyDescent="0.2">
      <c r="C1778" s="239"/>
    </row>
    <row r="1779" spans="3:3" x14ac:dyDescent="0.2">
      <c r="C1779" s="239"/>
    </row>
    <row r="1780" spans="3:3" x14ac:dyDescent="0.2">
      <c r="C1780" s="239"/>
    </row>
    <row r="1781" spans="3:3" x14ac:dyDescent="0.2">
      <c r="C1781" s="239"/>
    </row>
    <row r="1782" spans="3:3" x14ac:dyDescent="0.2">
      <c r="C1782" s="239"/>
    </row>
    <row r="1783" spans="3:3" x14ac:dyDescent="0.2">
      <c r="C1783" s="239"/>
    </row>
    <row r="1784" spans="3:3" x14ac:dyDescent="0.2">
      <c r="C1784" s="239"/>
    </row>
    <row r="1785" spans="3:3" x14ac:dyDescent="0.2">
      <c r="C1785" s="239"/>
    </row>
    <row r="1786" spans="3:3" x14ac:dyDescent="0.2">
      <c r="C1786" s="239"/>
    </row>
    <row r="1787" spans="3:3" x14ac:dyDescent="0.2">
      <c r="C1787" s="239"/>
    </row>
    <row r="1788" spans="3:3" x14ac:dyDescent="0.2">
      <c r="C1788" s="239"/>
    </row>
    <row r="1789" spans="3:3" x14ac:dyDescent="0.2">
      <c r="C1789" s="239"/>
    </row>
    <row r="1790" spans="3:3" x14ac:dyDescent="0.2">
      <c r="C1790" s="239"/>
    </row>
    <row r="1791" spans="3:3" x14ac:dyDescent="0.2">
      <c r="C1791" s="239"/>
    </row>
    <row r="1792" spans="3:3" x14ac:dyDescent="0.2">
      <c r="C1792" s="239"/>
    </row>
    <row r="1793" spans="3:3" x14ac:dyDescent="0.2">
      <c r="C1793" s="239"/>
    </row>
    <row r="1794" spans="3:3" x14ac:dyDescent="0.2">
      <c r="C1794" s="239"/>
    </row>
    <row r="1795" spans="3:3" x14ac:dyDescent="0.2">
      <c r="C1795" s="239"/>
    </row>
    <row r="1796" spans="3:3" x14ac:dyDescent="0.2">
      <c r="C1796" s="239"/>
    </row>
    <row r="1797" spans="3:3" x14ac:dyDescent="0.2">
      <c r="C1797" s="239"/>
    </row>
    <row r="1798" spans="3:3" x14ac:dyDescent="0.2">
      <c r="C1798" s="239"/>
    </row>
    <row r="1799" spans="3:3" x14ac:dyDescent="0.2">
      <c r="C1799" s="239"/>
    </row>
    <row r="1800" spans="3:3" x14ac:dyDescent="0.2">
      <c r="C1800" s="239"/>
    </row>
    <row r="1801" spans="3:3" x14ac:dyDescent="0.2">
      <c r="C1801" s="239"/>
    </row>
    <row r="1802" spans="3:3" x14ac:dyDescent="0.2">
      <c r="C1802" s="239"/>
    </row>
    <row r="1803" spans="3:3" x14ac:dyDescent="0.2">
      <c r="C1803" s="239"/>
    </row>
    <row r="1804" spans="3:3" x14ac:dyDescent="0.2">
      <c r="C1804" s="239"/>
    </row>
    <row r="1805" spans="3:3" x14ac:dyDescent="0.2">
      <c r="C1805" s="239"/>
    </row>
    <row r="1806" spans="3:3" x14ac:dyDescent="0.2">
      <c r="C1806" s="239"/>
    </row>
    <row r="1807" spans="3:3" x14ac:dyDescent="0.2">
      <c r="C1807" s="239"/>
    </row>
    <row r="1808" spans="3:3" x14ac:dyDescent="0.2">
      <c r="C1808" s="239"/>
    </row>
    <row r="1809" spans="3:3" x14ac:dyDescent="0.2">
      <c r="C1809" s="239"/>
    </row>
    <row r="1810" spans="3:3" x14ac:dyDescent="0.2">
      <c r="C1810" s="239"/>
    </row>
    <row r="1811" spans="3:3" x14ac:dyDescent="0.2">
      <c r="C1811" s="239"/>
    </row>
    <row r="1812" spans="3:3" x14ac:dyDescent="0.2">
      <c r="C1812" s="239"/>
    </row>
    <row r="1813" spans="3:3" x14ac:dyDescent="0.2">
      <c r="C1813" s="239"/>
    </row>
    <row r="1814" spans="3:3" x14ac:dyDescent="0.2">
      <c r="C1814" s="239"/>
    </row>
    <row r="1815" spans="3:3" x14ac:dyDescent="0.2">
      <c r="C1815" s="239"/>
    </row>
    <row r="1816" spans="3:3" x14ac:dyDescent="0.2">
      <c r="C1816" s="239"/>
    </row>
    <row r="1817" spans="3:3" x14ac:dyDescent="0.2">
      <c r="C1817" s="239"/>
    </row>
    <row r="1818" spans="3:3" x14ac:dyDescent="0.2">
      <c r="C1818" s="239"/>
    </row>
    <row r="1819" spans="3:3" x14ac:dyDescent="0.2">
      <c r="C1819" s="239"/>
    </row>
    <row r="1820" spans="3:3" x14ac:dyDescent="0.2">
      <c r="C1820" s="239"/>
    </row>
    <row r="1821" spans="3:3" x14ac:dyDescent="0.2">
      <c r="C1821" s="239"/>
    </row>
    <row r="1822" spans="3:3" x14ac:dyDescent="0.2">
      <c r="C1822" s="239"/>
    </row>
    <row r="1823" spans="3:3" x14ac:dyDescent="0.2">
      <c r="C1823" s="239"/>
    </row>
    <row r="1824" spans="3:3" x14ac:dyDescent="0.2">
      <c r="C1824" s="239"/>
    </row>
    <row r="1825" spans="3:3" x14ac:dyDescent="0.2">
      <c r="C1825" s="239"/>
    </row>
    <row r="1826" spans="3:3" x14ac:dyDescent="0.2">
      <c r="C1826" s="239"/>
    </row>
    <row r="1827" spans="3:3" x14ac:dyDescent="0.2">
      <c r="C1827" s="239"/>
    </row>
    <row r="1828" spans="3:3" x14ac:dyDescent="0.2">
      <c r="C1828" s="239"/>
    </row>
    <row r="1829" spans="3:3" x14ac:dyDescent="0.2">
      <c r="C1829" s="239"/>
    </row>
    <row r="1830" spans="3:3" x14ac:dyDescent="0.2">
      <c r="C1830" s="239"/>
    </row>
    <row r="1831" spans="3:3" x14ac:dyDescent="0.2">
      <c r="C1831" s="239"/>
    </row>
    <row r="1832" spans="3:3" x14ac:dyDescent="0.2">
      <c r="C1832" s="239"/>
    </row>
    <row r="1833" spans="3:3" x14ac:dyDescent="0.2">
      <c r="C1833" s="239"/>
    </row>
    <row r="1834" spans="3:3" x14ac:dyDescent="0.2">
      <c r="C1834" s="239"/>
    </row>
    <row r="1835" spans="3:3" x14ac:dyDescent="0.2">
      <c r="C1835" s="239"/>
    </row>
    <row r="1836" spans="3:3" x14ac:dyDescent="0.2">
      <c r="C1836" s="239"/>
    </row>
    <row r="1837" spans="3:3" x14ac:dyDescent="0.2">
      <c r="C1837" s="239"/>
    </row>
    <row r="1838" spans="3:3" x14ac:dyDescent="0.2">
      <c r="C1838" s="239"/>
    </row>
    <row r="1839" spans="3:3" x14ac:dyDescent="0.2">
      <c r="C1839" s="239"/>
    </row>
    <row r="1840" spans="3:3" x14ac:dyDescent="0.2">
      <c r="C1840" s="239"/>
    </row>
    <row r="1841" spans="3:3" x14ac:dyDescent="0.2">
      <c r="C1841" s="239"/>
    </row>
    <row r="1842" spans="3:3" x14ac:dyDescent="0.2">
      <c r="C1842" s="239"/>
    </row>
    <row r="1843" spans="3:3" x14ac:dyDescent="0.2">
      <c r="C1843" s="239"/>
    </row>
    <row r="1844" spans="3:3" x14ac:dyDescent="0.2">
      <c r="C1844" s="239"/>
    </row>
    <row r="1845" spans="3:3" x14ac:dyDescent="0.2">
      <c r="C1845" s="239"/>
    </row>
    <row r="1846" spans="3:3" x14ac:dyDescent="0.2">
      <c r="C1846" s="239"/>
    </row>
    <row r="1847" spans="3:3" x14ac:dyDescent="0.2">
      <c r="C1847" s="239"/>
    </row>
    <row r="1848" spans="3:3" x14ac:dyDescent="0.2">
      <c r="C1848" s="239"/>
    </row>
    <row r="1849" spans="3:3" x14ac:dyDescent="0.2">
      <c r="C1849" s="239"/>
    </row>
    <row r="1850" spans="3:3" x14ac:dyDescent="0.2">
      <c r="C1850" s="239"/>
    </row>
    <row r="1851" spans="3:3" x14ac:dyDescent="0.2">
      <c r="C1851" s="239"/>
    </row>
    <row r="1852" spans="3:3" x14ac:dyDescent="0.2">
      <c r="C1852" s="239"/>
    </row>
    <row r="1853" spans="3:3" x14ac:dyDescent="0.2">
      <c r="C1853" s="239"/>
    </row>
    <row r="1854" spans="3:3" x14ac:dyDescent="0.2">
      <c r="C1854" s="239"/>
    </row>
    <row r="1855" spans="3:3" x14ac:dyDescent="0.2">
      <c r="C1855" s="239"/>
    </row>
    <row r="1856" spans="3:3" x14ac:dyDescent="0.2">
      <c r="C1856" s="239"/>
    </row>
    <row r="1857" spans="3:3" x14ac:dyDescent="0.2">
      <c r="C1857" s="239"/>
    </row>
    <row r="1858" spans="3:3" x14ac:dyDescent="0.2">
      <c r="C1858" s="239"/>
    </row>
    <row r="1859" spans="3:3" x14ac:dyDescent="0.2">
      <c r="C1859" s="239"/>
    </row>
    <row r="1860" spans="3:3" x14ac:dyDescent="0.2">
      <c r="C1860" s="239"/>
    </row>
    <row r="1861" spans="3:3" x14ac:dyDescent="0.2">
      <c r="C1861" s="239"/>
    </row>
    <row r="1862" spans="3:3" x14ac:dyDescent="0.2">
      <c r="C1862" s="239"/>
    </row>
    <row r="1863" spans="3:3" x14ac:dyDescent="0.2">
      <c r="C1863" s="239"/>
    </row>
    <row r="1864" spans="3:3" x14ac:dyDescent="0.2">
      <c r="C1864" s="239"/>
    </row>
    <row r="1865" spans="3:3" x14ac:dyDescent="0.2">
      <c r="C1865" s="239"/>
    </row>
    <row r="1866" spans="3:3" x14ac:dyDescent="0.2">
      <c r="C1866" s="239"/>
    </row>
    <row r="1867" spans="3:3" x14ac:dyDescent="0.2">
      <c r="C1867" s="239"/>
    </row>
    <row r="1868" spans="3:3" x14ac:dyDescent="0.2">
      <c r="C1868" s="239"/>
    </row>
    <row r="1869" spans="3:3" x14ac:dyDescent="0.2">
      <c r="C1869" s="239"/>
    </row>
    <row r="1870" spans="3:3" x14ac:dyDescent="0.2">
      <c r="C1870" s="239"/>
    </row>
    <row r="1871" spans="3:3" x14ac:dyDescent="0.2">
      <c r="C1871" s="239"/>
    </row>
    <row r="1872" spans="3:3" x14ac:dyDescent="0.2">
      <c r="C1872" s="239"/>
    </row>
    <row r="1873" spans="3:3" x14ac:dyDescent="0.2">
      <c r="C1873" s="239"/>
    </row>
    <row r="1874" spans="3:3" x14ac:dyDescent="0.2">
      <c r="C1874" s="239"/>
    </row>
    <row r="1875" spans="3:3" x14ac:dyDescent="0.2">
      <c r="C1875" s="239"/>
    </row>
    <row r="1876" spans="3:3" x14ac:dyDescent="0.2">
      <c r="C1876" s="239"/>
    </row>
    <row r="1877" spans="3:3" x14ac:dyDescent="0.2">
      <c r="C1877" s="239"/>
    </row>
    <row r="1878" spans="3:3" x14ac:dyDescent="0.2">
      <c r="C1878" s="239"/>
    </row>
    <row r="1879" spans="3:3" x14ac:dyDescent="0.2">
      <c r="C1879" s="239"/>
    </row>
    <row r="1880" spans="3:3" x14ac:dyDescent="0.2">
      <c r="C1880" s="239"/>
    </row>
    <row r="1881" spans="3:3" x14ac:dyDescent="0.2">
      <c r="C1881" s="239"/>
    </row>
    <row r="1882" spans="3:3" x14ac:dyDescent="0.2">
      <c r="C1882" s="239"/>
    </row>
    <row r="1883" spans="3:3" x14ac:dyDescent="0.2">
      <c r="C1883" s="239"/>
    </row>
    <row r="1884" spans="3:3" x14ac:dyDescent="0.2">
      <c r="C1884" s="239"/>
    </row>
    <row r="1885" spans="3:3" x14ac:dyDescent="0.2">
      <c r="C1885" s="239"/>
    </row>
    <row r="1886" spans="3:3" x14ac:dyDescent="0.2">
      <c r="C1886" s="239"/>
    </row>
    <row r="1887" spans="3:3" x14ac:dyDescent="0.2">
      <c r="C1887" s="239"/>
    </row>
    <row r="1888" spans="3:3" x14ac:dyDescent="0.2">
      <c r="C1888" s="239"/>
    </row>
    <row r="1889" spans="3:3" x14ac:dyDescent="0.2">
      <c r="C1889" s="239"/>
    </row>
    <row r="1890" spans="3:3" x14ac:dyDescent="0.2">
      <c r="C1890" s="239"/>
    </row>
    <row r="1891" spans="3:3" x14ac:dyDescent="0.2">
      <c r="C1891" s="239"/>
    </row>
    <row r="1892" spans="3:3" x14ac:dyDescent="0.2">
      <c r="C1892" s="239"/>
    </row>
    <row r="1893" spans="3:3" x14ac:dyDescent="0.2">
      <c r="C1893" s="239"/>
    </row>
    <row r="1894" spans="3:3" x14ac:dyDescent="0.2">
      <c r="C1894" s="239"/>
    </row>
    <row r="1895" spans="3:3" x14ac:dyDescent="0.2">
      <c r="C1895" s="239"/>
    </row>
    <row r="1896" spans="3:3" x14ac:dyDescent="0.2">
      <c r="C1896" s="239"/>
    </row>
    <row r="1897" spans="3:3" x14ac:dyDescent="0.2">
      <c r="C1897" s="239"/>
    </row>
    <row r="1898" spans="3:3" x14ac:dyDescent="0.2">
      <c r="C1898" s="239"/>
    </row>
    <row r="1899" spans="3:3" x14ac:dyDescent="0.2">
      <c r="C1899" s="239"/>
    </row>
    <row r="1900" spans="3:3" x14ac:dyDescent="0.2">
      <c r="C1900" s="239"/>
    </row>
    <row r="1901" spans="3:3" x14ac:dyDescent="0.2">
      <c r="C1901" s="239"/>
    </row>
    <row r="1902" spans="3:3" x14ac:dyDescent="0.2">
      <c r="C1902" s="239"/>
    </row>
    <row r="1903" spans="3:3" x14ac:dyDescent="0.2">
      <c r="C1903" s="239"/>
    </row>
    <row r="1904" spans="3:3" x14ac:dyDescent="0.2">
      <c r="C1904" s="239"/>
    </row>
    <row r="1905" spans="3:3" x14ac:dyDescent="0.2">
      <c r="C1905" s="239"/>
    </row>
    <row r="1906" spans="3:3" x14ac:dyDescent="0.2">
      <c r="C1906" s="239"/>
    </row>
    <row r="1907" spans="3:3" x14ac:dyDescent="0.2">
      <c r="C1907" s="239"/>
    </row>
    <row r="1908" spans="3:3" x14ac:dyDescent="0.2">
      <c r="C1908" s="239"/>
    </row>
    <row r="1909" spans="3:3" x14ac:dyDescent="0.2">
      <c r="C1909" s="239"/>
    </row>
    <row r="1910" spans="3:3" x14ac:dyDescent="0.2">
      <c r="C1910" s="239"/>
    </row>
    <row r="1911" spans="3:3" x14ac:dyDescent="0.2">
      <c r="C1911" s="239"/>
    </row>
    <row r="1912" spans="3:3" x14ac:dyDescent="0.2">
      <c r="C1912" s="239"/>
    </row>
    <row r="1913" spans="3:3" x14ac:dyDescent="0.2">
      <c r="C1913" s="239"/>
    </row>
    <row r="1914" spans="3:3" x14ac:dyDescent="0.2">
      <c r="C1914" s="239"/>
    </row>
    <row r="1915" spans="3:3" x14ac:dyDescent="0.2">
      <c r="C1915" s="239"/>
    </row>
    <row r="1916" spans="3:3" x14ac:dyDescent="0.2">
      <c r="C1916" s="239"/>
    </row>
    <row r="1917" spans="3:3" x14ac:dyDescent="0.2">
      <c r="C1917" s="239"/>
    </row>
    <row r="1918" spans="3:3" x14ac:dyDescent="0.2">
      <c r="C1918" s="239"/>
    </row>
    <row r="1919" spans="3:3" x14ac:dyDescent="0.2">
      <c r="C1919" s="239"/>
    </row>
    <row r="1920" spans="3:3" x14ac:dyDescent="0.2">
      <c r="C1920" s="239"/>
    </row>
    <row r="1921" spans="3:3" x14ac:dyDescent="0.2">
      <c r="C1921" s="239"/>
    </row>
    <row r="1922" spans="3:3" x14ac:dyDescent="0.2">
      <c r="C1922" s="239"/>
    </row>
    <row r="1923" spans="3:3" x14ac:dyDescent="0.2">
      <c r="C1923" s="239"/>
    </row>
    <row r="1924" spans="3:3" x14ac:dyDescent="0.2">
      <c r="C1924" s="239"/>
    </row>
    <row r="1925" spans="3:3" x14ac:dyDescent="0.2">
      <c r="C1925" s="239"/>
    </row>
    <row r="1926" spans="3:3" x14ac:dyDescent="0.2">
      <c r="C1926" s="239"/>
    </row>
    <row r="1927" spans="3:3" x14ac:dyDescent="0.2">
      <c r="C1927" s="239"/>
    </row>
    <row r="1928" spans="3:3" x14ac:dyDescent="0.2">
      <c r="C1928" s="239"/>
    </row>
    <row r="1929" spans="3:3" x14ac:dyDescent="0.2">
      <c r="C1929" s="239"/>
    </row>
    <row r="1930" spans="3:3" x14ac:dyDescent="0.2">
      <c r="C1930" s="239"/>
    </row>
    <row r="1931" spans="3:3" x14ac:dyDescent="0.2">
      <c r="C1931" s="239"/>
    </row>
    <row r="1932" spans="3:3" x14ac:dyDescent="0.2">
      <c r="C1932" s="239"/>
    </row>
    <row r="1933" spans="3:3" x14ac:dyDescent="0.2">
      <c r="C1933" s="239"/>
    </row>
    <row r="1934" spans="3:3" x14ac:dyDescent="0.2">
      <c r="C1934" s="239"/>
    </row>
    <row r="1935" spans="3:3" x14ac:dyDescent="0.2">
      <c r="C1935" s="239"/>
    </row>
    <row r="1936" spans="3:3" x14ac:dyDescent="0.2">
      <c r="C1936" s="239"/>
    </row>
    <row r="1937" spans="3:3" x14ac:dyDescent="0.2">
      <c r="C1937" s="239"/>
    </row>
    <row r="1938" spans="3:3" x14ac:dyDescent="0.2">
      <c r="C1938" s="239"/>
    </row>
    <row r="1939" spans="3:3" x14ac:dyDescent="0.2">
      <c r="C1939" s="239"/>
    </row>
    <row r="1940" spans="3:3" x14ac:dyDescent="0.2">
      <c r="C1940" s="239"/>
    </row>
    <row r="1941" spans="3:3" x14ac:dyDescent="0.2">
      <c r="C1941" s="239"/>
    </row>
    <row r="1942" spans="3:3" x14ac:dyDescent="0.2">
      <c r="C1942" s="239"/>
    </row>
    <row r="1943" spans="3:3" x14ac:dyDescent="0.2">
      <c r="C1943" s="239"/>
    </row>
    <row r="1944" spans="3:3" x14ac:dyDescent="0.2">
      <c r="C1944" s="239"/>
    </row>
    <row r="1945" spans="3:3" x14ac:dyDescent="0.2">
      <c r="C1945" s="239"/>
    </row>
    <row r="1946" spans="3:3" x14ac:dyDescent="0.2">
      <c r="C1946" s="239"/>
    </row>
    <row r="1947" spans="3:3" x14ac:dyDescent="0.2">
      <c r="C1947" s="239"/>
    </row>
    <row r="1948" spans="3:3" x14ac:dyDescent="0.2">
      <c r="C1948" s="239"/>
    </row>
    <row r="1949" spans="3:3" x14ac:dyDescent="0.2">
      <c r="C1949" s="239"/>
    </row>
    <row r="1950" spans="3:3" x14ac:dyDescent="0.2">
      <c r="C1950" s="239"/>
    </row>
    <row r="1951" spans="3:3" x14ac:dyDescent="0.2">
      <c r="C1951" s="239"/>
    </row>
    <row r="1952" spans="3:3" x14ac:dyDescent="0.2">
      <c r="C1952" s="239"/>
    </row>
    <row r="1953" spans="3:3" x14ac:dyDescent="0.2">
      <c r="C1953" s="239"/>
    </row>
    <row r="1954" spans="3:3" x14ac:dyDescent="0.2">
      <c r="C1954" s="239"/>
    </row>
    <row r="1955" spans="3:3" x14ac:dyDescent="0.2">
      <c r="C1955" s="239"/>
    </row>
    <row r="1956" spans="3:3" x14ac:dyDescent="0.2">
      <c r="C1956" s="239"/>
    </row>
    <row r="1957" spans="3:3" x14ac:dyDescent="0.2">
      <c r="C1957" s="239"/>
    </row>
    <row r="1958" spans="3:3" x14ac:dyDescent="0.2">
      <c r="C1958" s="239"/>
    </row>
    <row r="1959" spans="3:3" x14ac:dyDescent="0.2">
      <c r="C1959" s="239"/>
    </row>
    <row r="1960" spans="3:3" x14ac:dyDescent="0.2">
      <c r="C1960" s="239"/>
    </row>
    <row r="1961" spans="3:3" x14ac:dyDescent="0.2">
      <c r="C1961" s="239"/>
    </row>
    <row r="1962" spans="3:3" x14ac:dyDescent="0.2">
      <c r="C1962" s="239"/>
    </row>
    <row r="1963" spans="3:3" x14ac:dyDescent="0.2">
      <c r="C1963" s="239"/>
    </row>
    <row r="1964" spans="3:3" x14ac:dyDescent="0.2">
      <c r="C1964" s="239"/>
    </row>
    <row r="1965" spans="3:3" x14ac:dyDescent="0.2">
      <c r="C1965" s="239"/>
    </row>
    <row r="1966" spans="3:3" x14ac:dyDescent="0.2">
      <c r="C1966" s="239"/>
    </row>
    <row r="1967" spans="3:3" x14ac:dyDescent="0.2">
      <c r="C1967" s="239"/>
    </row>
    <row r="1968" spans="3:3" x14ac:dyDescent="0.2">
      <c r="C1968" s="239"/>
    </row>
    <row r="1969" spans="3:3" x14ac:dyDescent="0.2">
      <c r="C1969" s="239"/>
    </row>
    <row r="1970" spans="3:3" x14ac:dyDescent="0.2">
      <c r="C1970" s="239"/>
    </row>
    <row r="1971" spans="3:3" x14ac:dyDescent="0.2">
      <c r="C1971" s="239"/>
    </row>
    <row r="1972" spans="3:3" x14ac:dyDescent="0.2">
      <c r="C1972" s="239"/>
    </row>
    <row r="1973" spans="3:3" x14ac:dyDescent="0.2">
      <c r="C1973" s="239"/>
    </row>
    <row r="1974" spans="3:3" x14ac:dyDescent="0.2">
      <c r="C1974" s="239"/>
    </row>
    <row r="1975" spans="3:3" x14ac:dyDescent="0.2">
      <c r="C1975" s="239"/>
    </row>
    <row r="1976" spans="3:3" x14ac:dyDescent="0.2">
      <c r="C1976" s="239"/>
    </row>
    <row r="1977" spans="3:3" x14ac:dyDescent="0.2">
      <c r="C1977" s="239"/>
    </row>
    <row r="1978" spans="3:3" x14ac:dyDescent="0.2">
      <c r="C1978" s="239"/>
    </row>
    <row r="1979" spans="3:3" x14ac:dyDescent="0.2">
      <c r="C1979" s="239"/>
    </row>
    <row r="1980" spans="3:3" x14ac:dyDescent="0.2">
      <c r="C1980" s="239"/>
    </row>
    <row r="1981" spans="3:3" x14ac:dyDescent="0.2">
      <c r="C1981" s="239"/>
    </row>
    <row r="1982" spans="3:3" x14ac:dyDescent="0.2">
      <c r="C1982" s="239"/>
    </row>
    <row r="1983" spans="3:3" x14ac:dyDescent="0.2">
      <c r="C1983" s="239"/>
    </row>
    <row r="1984" spans="3:3" x14ac:dyDescent="0.2">
      <c r="C1984" s="239"/>
    </row>
    <row r="1985" spans="3:3" x14ac:dyDescent="0.2">
      <c r="C1985" s="239"/>
    </row>
    <row r="1986" spans="3:3" x14ac:dyDescent="0.2">
      <c r="C1986" s="239"/>
    </row>
    <row r="1987" spans="3:3" x14ac:dyDescent="0.2">
      <c r="C1987" s="239"/>
    </row>
    <row r="1988" spans="3:3" x14ac:dyDescent="0.2">
      <c r="C1988" s="239"/>
    </row>
    <row r="1989" spans="3:3" x14ac:dyDescent="0.2">
      <c r="C1989" s="239"/>
    </row>
    <row r="1990" spans="3:3" x14ac:dyDescent="0.2">
      <c r="C1990" s="239"/>
    </row>
    <row r="1991" spans="3:3" x14ac:dyDescent="0.2">
      <c r="C1991" s="239"/>
    </row>
    <row r="1992" spans="3:3" x14ac:dyDescent="0.2">
      <c r="C1992" s="239"/>
    </row>
    <row r="1993" spans="3:3" x14ac:dyDescent="0.2">
      <c r="C1993" s="239"/>
    </row>
    <row r="1994" spans="3:3" x14ac:dyDescent="0.2">
      <c r="C1994" s="239"/>
    </row>
    <row r="1995" spans="3:3" x14ac:dyDescent="0.2">
      <c r="C1995" s="239"/>
    </row>
    <row r="1996" spans="3:3" x14ac:dyDescent="0.2">
      <c r="C1996" s="239"/>
    </row>
    <row r="1997" spans="3:3" x14ac:dyDescent="0.2">
      <c r="C1997" s="239"/>
    </row>
    <row r="1998" spans="3:3" x14ac:dyDescent="0.2">
      <c r="C1998" s="239"/>
    </row>
    <row r="1999" spans="3:3" x14ac:dyDescent="0.2">
      <c r="C1999" s="239"/>
    </row>
    <row r="2000" spans="3:3" x14ac:dyDescent="0.2">
      <c r="C2000" s="239"/>
    </row>
    <row r="2001" spans="3:3" x14ac:dyDescent="0.2">
      <c r="C2001" s="239"/>
    </row>
    <row r="2002" spans="3:3" x14ac:dyDescent="0.2">
      <c r="C2002" s="239"/>
    </row>
    <row r="2003" spans="3:3" x14ac:dyDescent="0.2">
      <c r="C2003" s="239"/>
    </row>
    <row r="2004" spans="3:3" x14ac:dyDescent="0.2">
      <c r="C2004" s="239"/>
    </row>
    <row r="2005" spans="3:3" x14ac:dyDescent="0.2">
      <c r="C2005" s="239"/>
    </row>
    <row r="2006" spans="3:3" x14ac:dyDescent="0.2">
      <c r="C2006" s="239"/>
    </row>
    <row r="2007" spans="3:3" x14ac:dyDescent="0.2">
      <c r="C2007" s="239"/>
    </row>
    <row r="2008" spans="3:3" x14ac:dyDescent="0.2">
      <c r="C2008" s="239"/>
    </row>
    <row r="2009" spans="3:3" x14ac:dyDescent="0.2">
      <c r="C2009" s="239"/>
    </row>
    <row r="2010" spans="3:3" x14ac:dyDescent="0.2">
      <c r="C2010" s="239"/>
    </row>
    <row r="2011" spans="3:3" x14ac:dyDescent="0.2">
      <c r="C2011" s="239"/>
    </row>
    <row r="2012" spans="3:3" x14ac:dyDescent="0.2">
      <c r="C2012" s="239"/>
    </row>
    <row r="2013" spans="3:3" x14ac:dyDescent="0.2">
      <c r="C2013" s="239"/>
    </row>
    <row r="2014" spans="3:3" x14ac:dyDescent="0.2">
      <c r="C2014" s="239"/>
    </row>
    <row r="2015" spans="3:3" x14ac:dyDescent="0.2">
      <c r="C2015" s="239"/>
    </row>
    <row r="2016" spans="3:3" x14ac:dyDescent="0.2">
      <c r="C2016" s="239"/>
    </row>
    <row r="2017" spans="3:3" x14ac:dyDescent="0.2">
      <c r="C2017" s="239"/>
    </row>
    <row r="2018" spans="3:3" x14ac:dyDescent="0.2">
      <c r="C2018" s="239"/>
    </row>
    <row r="2019" spans="3:3" x14ac:dyDescent="0.2">
      <c r="C2019" s="239"/>
    </row>
    <row r="2020" spans="3:3" x14ac:dyDescent="0.2">
      <c r="C2020" s="239"/>
    </row>
    <row r="2021" spans="3:3" x14ac:dyDescent="0.2">
      <c r="C2021" s="239"/>
    </row>
    <row r="2022" spans="3:3" x14ac:dyDescent="0.2">
      <c r="C2022" s="239"/>
    </row>
    <row r="2023" spans="3:3" x14ac:dyDescent="0.2">
      <c r="C2023" s="239"/>
    </row>
    <row r="2024" spans="3:3" x14ac:dyDescent="0.2">
      <c r="C2024" s="239"/>
    </row>
    <row r="2025" spans="3:3" x14ac:dyDescent="0.2">
      <c r="C2025" s="239"/>
    </row>
    <row r="2026" spans="3:3" x14ac:dyDescent="0.2">
      <c r="C2026" s="239"/>
    </row>
    <row r="2027" spans="3:3" x14ac:dyDescent="0.2">
      <c r="C2027" s="239"/>
    </row>
    <row r="2028" spans="3:3" x14ac:dyDescent="0.2">
      <c r="C2028" s="239"/>
    </row>
    <row r="2029" spans="3:3" x14ac:dyDescent="0.2">
      <c r="C2029" s="239"/>
    </row>
    <row r="2030" spans="3:3" x14ac:dyDescent="0.2">
      <c r="C2030" s="239"/>
    </row>
    <row r="2031" spans="3:3" x14ac:dyDescent="0.2">
      <c r="C2031" s="239"/>
    </row>
    <row r="2032" spans="3:3" x14ac:dyDescent="0.2">
      <c r="C2032" s="239"/>
    </row>
    <row r="2033" spans="3:3" x14ac:dyDescent="0.2">
      <c r="C2033" s="239"/>
    </row>
    <row r="2034" spans="3:3" x14ac:dyDescent="0.2">
      <c r="C2034" s="239"/>
    </row>
    <row r="2035" spans="3:3" x14ac:dyDescent="0.2">
      <c r="C2035" s="239"/>
    </row>
    <row r="2036" spans="3:3" x14ac:dyDescent="0.2">
      <c r="C2036" s="239"/>
    </row>
    <row r="2037" spans="3:3" x14ac:dyDescent="0.2">
      <c r="C2037" s="239"/>
    </row>
    <row r="2038" spans="3:3" x14ac:dyDescent="0.2">
      <c r="C2038" s="239"/>
    </row>
    <row r="2039" spans="3:3" x14ac:dyDescent="0.2">
      <c r="C2039" s="239"/>
    </row>
    <row r="2040" spans="3:3" x14ac:dyDescent="0.2">
      <c r="C2040" s="239"/>
    </row>
    <row r="2041" spans="3:3" x14ac:dyDescent="0.2">
      <c r="C2041" s="239"/>
    </row>
    <row r="2042" spans="3:3" x14ac:dyDescent="0.2">
      <c r="C2042" s="239"/>
    </row>
    <row r="2043" spans="3:3" x14ac:dyDescent="0.2">
      <c r="C2043" s="239"/>
    </row>
    <row r="2044" spans="3:3" x14ac:dyDescent="0.2">
      <c r="C2044" s="239"/>
    </row>
    <row r="2045" spans="3:3" x14ac:dyDescent="0.2">
      <c r="C2045" s="239"/>
    </row>
    <row r="2046" spans="3:3" x14ac:dyDescent="0.2">
      <c r="C2046" s="239"/>
    </row>
    <row r="2047" spans="3:3" x14ac:dyDescent="0.2">
      <c r="C2047" s="239"/>
    </row>
    <row r="2048" spans="3:3" x14ac:dyDescent="0.2">
      <c r="C2048" s="239"/>
    </row>
    <row r="2049" spans="3:3" x14ac:dyDescent="0.2">
      <c r="C2049" s="239"/>
    </row>
    <row r="2050" spans="3:3" x14ac:dyDescent="0.2">
      <c r="C2050" s="239"/>
    </row>
    <row r="2051" spans="3:3" x14ac:dyDescent="0.2">
      <c r="C2051" s="239"/>
    </row>
    <row r="2052" spans="3:3" x14ac:dyDescent="0.2">
      <c r="C2052" s="239"/>
    </row>
    <row r="2053" spans="3:3" x14ac:dyDescent="0.2">
      <c r="C2053" s="239"/>
    </row>
    <row r="2054" spans="3:3" x14ac:dyDescent="0.2">
      <c r="C2054" s="239"/>
    </row>
    <row r="2055" spans="3:3" x14ac:dyDescent="0.2">
      <c r="C2055" s="239"/>
    </row>
    <row r="2056" spans="3:3" x14ac:dyDescent="0.2">
      <c r="C2056" s="239"/>
    </row>
    <row r="2057" spans="3:3" x14ac:dyDescent="0.2">
      <c r="C2057" s="239"/>
    </row>
    <row r="2058" spans="3:3" x14ac:dyDescent="0.2">
      <c r="C2058" s="239"/>
    </row>
    <row r="2059" spans="3:3" x14ac:dyDescent="0.2">
      <c r="C2059" s="239"/>
    </row>
    <row r="2060" spans="3:3" x14ac:dyDescent="0.2">
      <c r="C2060" s="239"/>
    </row>
    <row r="2061" spans="3:3" x14ac:dyDescent="0.2">
      <c r="C2061" s="239"/>
    </row>
    <row r="2062" spans="3:3" x14ac:dyDescent="0.2">
      <c r="C2062" s="239"/>
    </row>
    <row r="2063" spans="3:3" x14ac:dyDescent="0.2">
      <c r="C2063" s="239"/>
    </row>
    <row r="2064" spans="3:3" x14ac:dyDescent="0.2">
      <c r="C2064" s="239"/>
    </row>
    <row r="2065" spans="3:3" x14ac:dyDescent="0.2">
      <c r="C2065" s="239"/>
    </row>
    <row r="2066" spans="3:3" x14ac:dyDescent="0.2">
      <c r="C2066" s="239"/>
    </row>
    <row r="2067" spans="3:3" x14ac:dyDescent="0.2">
      <c r="C2067" s="239"/>
    </row>
    <row r="2068" spans="3:3" x14ac:dyDescent="0.2">
      <c r="C2068" s="239"/>
    </row>
    <row r="2069" spans="3:3" x14ac:dyDescent="0.2">
      <c r="C2069" s="239"/>
    </row>
    <row r="2070" spans="3:3" x14ac:dyDescent="0.2">
      <c r="C2070" s="239"/>
    </row>
    <row r="2071" spans="3:3" x14ac:dyDescent="0.2">
      <c r="C2071" s="239"/>
    </row>
    <row r="2072" spans="3:3" x14ac:dyDescent="0.2">
      <c r="C2072" s="239"/>
    </row>
    <row r="2073" spans="3:3" x14ac:dyDescent="0.2">
      <c r="C2073" s="239"/>
    </row>
    <row r="2074" spans="3:3" x14ac:dyDescent="0.2">
      <c r="C2074" s="239"/>
    </row>
    <row r="2075" spans="3:3" x14ac:dyDescent="0.2">
      <c r="C2075" s="239"/>
    </row>
    <row r="2076" spans="3:3" x14ac:dyDescent="0.2">
      <c r="C2076" s="239"/>
    </row>
    <row r="2077" spans="3:3" x14ac:dyDescent="0.2">
      <c r="C2077" s="239"/>
    </row>
    <row r="2078" spans="3:3" x14ac:dyDescent="0.2">
      <c r="C2078" s="239"/>
    </row>
    <row r="2079" spans="3:3" x14ac:dyDescent="0.2">
      <c r="C2079" s="239"/>
    </row>
    <row r="2080" spans="3:3" x14ac:dyDescent="0.2">
      <c r="C2080" s="239"/>
    </row>
    <row r="2081" spans="3:3" x14ac:dyDescent="0.2">
      <c r="C2081" s="239"/>
    </row>
    <row r="2082" spans="3:3" x14ac:dyDescent="0.2">
      <c r="C2082" s="239"/>
    </row>
    <row r="2083" spans="3:3" x14ac:dyDescent="0.2">
      <c r="C2083" s="239"/>
    </row>
    <row r="2084" spans="3:3" x14ac:dyDescent="0.2">
      <c r="C2084" s="239"/>
    </row>
    <row r="2085" spans="3:3" x14ac:dyDescent="0.2">
      <c r="C2085" s="239"/>
    </row>
    <row r="2086" spans="3:3" x14ac:dyDescent="0.2">
      <c r="C2086" s="239"/>
    </row>
    <row r="2087" spans="3:3" x14ac:dyDescent="0.2">
      <c r="C2087" s="239"/>
    </row>
    <row r="2088" spans="3:3" x14ac:dyDescent="0.2">
      <c r="C2088" s="239"/>
    </row>
    <row r="2089" spans="3:3" x14ac:dyDescent="0.2">
      <c r="C2089" s="239"/>
    </row>
    <row r="2090" spans="3:3" x14ac:dyDescent="0.2">
      <c r="C2090" s="239"/>
    </row>
    <row r="2091" spans="3:3" x14ac:dyDescent="0.2">
      <c r="C2091" s="239"/>
    </row>
    <row r="2092" spans="3:3" x14ac:dyDescent="0.2">
      <c r="C2092" s="239"/>
    </row>
    <row r="2093" spans="3:3" x14ac:dyDescent="0.2">
      <c r="C2093" s="239"/>
    </row>
    <row r="2094" spans="3:3" x14ac:dyDescent="0.2">
      <c r="C2094" s="239"/>
    </row>
    <row r="2095" spans="3:3" x14ac:dyDescent="0.2">
      <c r="C2095" s="239"/>
    </row>
    <row r="2096" spans="3:3" x14ac:dyDescent="0.2">
      <c r="C2096" s="239"/>
    </row>
    <row r="2097" spans="3:3" x14ac:dyDescent="0.2">
      <c r="C2097" s="239"/>
    </row>
    <row r="2098" spans="3:3" x14ac:dyDescent="0.2">
      <c r="C2098" s="239"/>
    </row>
    <row r="2099" spans="3:3" x14ac:dyDescent="0.2">
      <c r="C2099" s="239"/>
    </row>
    <row r="2100" spans="3:3" x14ac:dyDescent="0.2">
      <c r="C2100" s="239"/>
    </row>
    <row r="2101" spans="3:3" x14ac:dyDescent="0.2">
      <c r="C2101" s="239"/>
    </row>
    <row r="2102" spans="3:3" x14ac:dyDescent="0.2">
      <c r="C2102" s="239"/>
    </row>
    <row r="2103" spans="3:3" x14ac:dyDescent="0.2">
      <c r="C2103" s="239"/>
    </row>
    <row r="2104" spans="3:3" x14ac:dyDescent="0.2">
      <c r="C2104" s="239"/>
    </row>
    <row r="2105" spans="3:3" x14ac:dyDescent="0.2">
      <c r="C2105" s="239"/>
    </row>
    <row r="2106" spans="3:3" x14ac:dyDescent="0.2">
      <c r="C2106" s="239"/>
    </row>
    <row r="2107" spans="3:3" x14ac:dyDescent="0.2">
      <c r="C2107" s="239"/>
    </row>
    <row r="2108" spans="3:3" x14ac:dyDescent="0.2">
      <c r="C2108" s="239"/>
    </row>
    <row r="2109" spans="3:3" x14ac:dyDescent="0.2">
      <c r="C2109" s="239"/>
    </row>
    <row r="2110" spans="3:3" x14ac:dyDescent="0.2">
      <c r="C2110" s="239"/>
    </row>
    <row r="2111" spans="3:3" x14ac:dyDescent="0.2">
      <c r="C2111" s="239"/>
    </row>
    <row r="2112" spans="3:3" x14ac:dyDescent="0.2">
      <c r="C2112" s="239"/>
    </row>
    <row r="2113" spans="3:3" x14ac:dyDescent="0.2">
      <c r="C2113" s="239"/>
    </row>
    <row r="2114" spans="3:3" x14ac:dyDescent="0.2">
      <c r="C2114" s="239"/>
    </row>
    <row r="2115" spans="3:3" x14ac:dyDescent="0.2">
      <c r="C2115" s="239"/>
    </row>
    <row r="2116" spans="3:3" x14ac:dyDescent="0.2">
      <c r="C2116" s="239"/>
    </row>
    <row r="2117" spans="3:3" x14ac:dyDescent="0.2">
      <c r="C2117" s="239"/>
    </row>
    <row r="2118" spans="3:3" x14ac:dyDescent="0.2">
      <c r="C2118" s="239"/>
    </row>
    <row r="2119" spans="3:3" x14ac:dyDescent="0.2">
      <c r="C2119" s="239"/>
    </row>
    <row r="2120" spans="3:3" x14ac:dyDescent="0.2">
      <c r="C2120" s="239"/>
    </row>
    <row r="2121" spans="3:3" x14ac:dyDescent="0.2">
      <c r="C2121" s="239"/>
    </row>
    <row r="2122" spans="3:3" x14ac:dyDescent="0.2">
      <c r="C2122" s="239"/>
    </row>
    <row r="2123" spans="3:3" x14ac:dyDescent="0.2">
      <c r="C2123" s="239"/>
    </row>
    <row r="2124" spans="3:3" x14ac:dyDescent="0.2">
      <c r="C2124" s="239"/>
    </row>
    <row r="2125" spans="3:3" x14ac:dyDescent="0.2">
      <c r="C2125" s="239"/>
    </row>
    <row r="2126" spans="3:3" x14ac:dyDescent="0.2">
      <c r="C2126" s="239"/>
    </row>
    <row r="2127" spans="3:3" x14ac:dyDescent="0.2">
      <c r="C2127" s="239"/>
    </row>
    <row r="2128" spans="3:3" x14ac:dyDescent="0.2">
      <c r="C2128" s="239"/>
    </row>
    <row r="2129" spans="3:3" x14ac:dyDescent="0.2">
      <c r="C2129" s="239"/>
    </row>
    <row r="2130" spans="3:3" x14ac:dyDescent="0.2">
      <c r="C2130" s="239"/>
    </row>
    <row r="2131" spans="3:3" x14ac:dyDescent="0.2">
      <c r="C2131" s="239"/>
    </row>
    <row r="2132" spans="3:3" x14ac:dyDescent="0.2">
      <c r="C2132" s="239"/>
    </row>
    <row r="2133" spans="3:3" x14ac:dyDescent="0.2">
      <c r="C2133" s="239"/>
    </row>
    <row r="2134" spans="3:3" x14ac:dyDescent="0.2">
      <c r="C2134" s="239"/>
    </row>
    <row r="2135" spans="3:3" x14ac:dyDescent="0.2">
      <c r="C2135" s="239"/>
    </row>
    <row r="2136" spans="3:3" x14ac:dyDescent="0.2">
      <c r="C2136" s="239"/>
    </row>
    <row r="2137" spans="3:3" x14ac:dyDescent="0.2">
      <c r="C2137" s="239"/>
    </row>
    <row r="2138" spans="3:3" x14ac:dyDescent="0.2">
      <c r="C2138" s="239"/>
    </row>
    <row r="2139" spans="3:3" x14ac:dyDescent="0.2">
      <c r="C2139" s="239"/>
    </row>
    <row r="2140" spans="3:3" x14ac:dyDescent="0.2">
      <c r="C2140" s="239"/>
    </row>
    <row r="2141" spans="3:3" x14ac:dyDescent="0.2">
      <c r="C2141" s="239"/>
    </row>
    <row r="2142" spans="3:3" x14ac:dyDescent="0.2">
      <c r="C2142" s="239"/>
    </row>
    <row r="2143" spans="3:3" x14ac:dyDescent="0.2">
      <c r="C2143" s="239"/>
    </row>
    <row r="2144" spans="3:3" x14ac:dyDescent="0.2">
      <c r="C2144" s="239"/>
    </row>
    <row r="2145" spans="3:3" x14ac:dyDescent="0.2">
      <c r="C2145" s="239"/>
    </row>
    <row r="2146" spans="3:3" x14ac:dyDescent="0.2">
      <c r="C2146" s="239"/>
    </row>
    <row r="2147" spans="3:3" x14ac:dyDescent="0.2">
      <c r="C2147" s="239"/>
    </row>
    <row r="2148" spans="3:3" x14ac:dyDescent="0.2">
      <c r="C2148" s="239"/>
    </row>
    <row r="2149" spans="3:3" x14ac:dyDescent="0.2">
      <c r="C2149" s="239"/>
    </row>
    <row r="2150" spans="3:3" x14ac:dyDescent="0.2">
      <c r="C2150" s="239"/>
    </row>
    <row r="2151" spans="3:3" x14ac:dyDescent="0.2">
      <c r="C2151" s="239"/>
    </row>
    <row r="2152" spans="3:3" x14ac:dyDescent="0.2">
      <c r="C2152" s="239"/>
    </row>
    <row r="2153" spans="3:3" x14ac:dyDescent="0.2">
      <c r="C2153" s="239"/>
    </row>
    <row r="2154" spans="3:3" x14ac:dyDescent="0.2">
      <c r="C2154" s="239"/>
    </row>
    <row r="2155" spans="3:3" x14ac:dyDescent="0.2">
      <c r="C2155" s="239"/>
    </row>
    <row r="2156" spans="3:3" x14ac:dyDescent="0.2">
      <c r="C2156" s="239"/>
    </row>
    <row r="2157" spans="3:3" x14ac:dyDescent="0.2">
      <c r="C2157" s="239"/>
    </row>
    <row r="2158" spans="3:3" x14ac:dyDescent="0.2">
      <c r="C2158" s="239"/>
    </row>
    <row r="2159" spans="3:3" x14ac:dyDescent="0.2">
      <c r="C2159" s="239"/>
    </row>
    <row r="2160" spans="3:3" x14ac:dyDescent="0.2">
      <c r="C2160" s="239"/>
    </row>
    <row r="2161" spans="3:3" x14ac:dyDescent="0.2">
      <c r="C2161" s="239"/>
    </row>
    <row r="2162" spans="3:3" x14ac:dyDescent="0.2">
      <c r="C2162" s="239"/>
    </row>
    <row r="2163" spans="3:3" x14ac:dyDescent="0.2">
      <c r="C2163" s="239"/>
    </row>
    <row r="2164" spans="3:3" x14ac:dyDescent="0.2">
      <c r="C2164" s="239"/>
    </row>
    <row r="2165" spans="3:3" x14ac:dyDescent="0.2">
      <c r="C2165" s="239"/>
    </row>
    <row r="2166" spans="3:3" x14ac:dyDescent="0.2">
      <c r="C2166" s="239"/>
    </row>
    <row r="2167" spans="3:3" x14ac:dyDescent="0.2">
      <c r="C2167" s="239"/>
    </row>
    <row r="2168" spans="3:3" x14ac:dyDescent="0.2">
      <c r="C2168" s="239"/>
    </row>
    <row r="2169" spans="3:3" x14ac:dyDescent="0.2">
      <c r="C2169" s="239"/>
    </row>
    <row r="2170" spans="3:3" x14ac:dyDescent="0.2">
      <c r="C2170" s="239"/>
    </row>
    <row r="2171" spans="3:3" x14ac:dyDescent="0.2">
      <c r="C2171" s="239"/>
    </row>
    <row r="2172" spans="3:3" x14ac:dyDescent="0.2">
      <c r="C2172" s="239"/>
    </row>
    <row r="2173" spans="3:3" x14ac:dyDescent="0.2">
      <c r="C2173" s="239"/>
    </row>
    <row r="2174" spans="3:3" x14ac:dyDescent="0.2">
      <c r="C2174" s="239"/>
    </row>
    <row r="2175" spans="3:3" x14ac:dyDescent="0.2">
      <c r="C2175" s="239"/>
    </row>
    <row r="2176" spans="3:3" x14ac:dyDescent="0.2">
      <c r="C2176" s="239"/>
    </row>
    <row r="2177" spans="3:3" x14ac:dyDescent="0.2">
      <c r="C2177" s="239"/>
    </row>
    <row r="2178" spans="3:3" x14ac:dyDescent="0.2">
      <c r="C2178" s="239"/>
    </row>
    <row r="2179" spans="3:3" x14ac:dyDescent="0.2">
      <c r="C2179" s="239"/>
    </row>
    <row r="2180" spans="3:3" x14ac:dyDescent="0.2">
      <c r="C2180" s="239"/>
    </row>
    <row r="2181" spans="3:3" x14ac:dyDescent="0.2">
      <c r="C2181" s="239"/>
    </row>
    <row r="2182" spans="3:3" x14ac:dyDescent="0.2">
      <c r="C2182" s="239"/>
    </row>
    <row r="2183" spans="3:3" x14ac:dyDescent="0.2">
      <c r="C2183" s="239"/>
    </row>
    <row r="2184" spans="3:3" x14ac:dyDescent="0.2">
      <c r="C2184" s="239"/>
    </row>
    <row r="2185" spans="3:3" x14ac:dyDescent="0.2">
      <c r="C2185" s="239"/>
    </row>
    <row r="2186" spans="3:3" x14ac:dyDescent="0.2">
      <c r="C2186" s="239"/>
    </row>
    <row r="2187" spans="3:3" x14ac:dyDescent="0.2">
      <c r="C2187" s="239"/>
    </row>
    <row r="2188" spans="3:3" x14ac:dyDescent="0.2">
      <c r="C2188" s="239"/>
    </row>
    <row r="2189" spans="3:3" x14ac:dyDescent="0.2">
      <c r="C2189" s="239"/>
    </row>
    <row r="2190" spans="3:3" x14ac:dyDescent="0.2">
      <c r="C2190" s="239"/>
    </row>
    <row r="2191" spans="3:3" x14ac:dyDescent="0.2">
      <c r="C2191" s="239"/>
    </row>
    <row r="2192" spans="3:3" x14ac:dyDescent="0.2">
      <c r="C2192" s="239"/>
    </row>
    <row r="2193" spans="3:3" x14ac:dyDescent="0.2">
      <c r="C2193" s="239"/>
    </row>
    <row r="2194" spans="3:3" x14ac:dyDescent="0.2">
      <c r="C2194" s="239"/>
    </row>
    <row r="2195" spans="3:3" x14ac:dyDescent="0.2">
      <c r="C2195" s="239"/>
    </row>
    <row r="2196" spans="3:3" x14ac:dyDescent="0.2">
      <c r="C2196" s="239"/>
    </row>
    <row r="2197" spans="3:3" x14ac:dyDescent="0.2">
      <c r="C2197" s="239"/>
    </row>
    <row r="2198" spans="3:3" x14ac:dyDescent="0.2">
      <c r="C2198" s="239"/>
    </row>
    <row r="2199" spans="3:3" x14ac:dyDescent="0.2">
      <c r="C2199" s="239"/>
    </row>
    <row r="2200" spans="3:3" x14ac:dyDescent="0.2">
      <c r="C2200" s="239"/>
    </row>
    <row r="2201" spans="3:3" x14ac:dyDescent="0.2">
      <c r="C2201" s="239"/>
    </row>
    <row r="2202" spans="3:3" x14ac:dyDescent="0.2">
      <c r="C2202" s="239"/>
    </row>
    <row r="2203" spans="3:3" x14ac:dyDescent="0.2">
      <c r="C2203" s="239"/>
    </row>
    <row r="2204" spans="3:3" x14ac:dyDescent="0.2">
      <c r="C2204" s="239"/>
    </row>
    <row r="2205" spans="3:3" x14ac:dyDescent="0.2">
      <c r="C2205" s="239"/>
    </row>
    <row r="2206" spans="3:3" x14ac:dyDescent="0.2">
      <c r="C2206" s="239"/>
    </row>
    <row r="2207" spans="3:3" x14ac:dyDescent="0.2">
      <c r="C2207" s="239"/>
    </row>
    <row r="2208" spans="3:3" x14ac:dyDescent="0.2">
      <c r="C2208" s="239"/>
    </row>
    <row r="2209" spans="3:3" x14ac:dyDescent="0.2">
      <c r="C2209" s="239"/>
    </row>
    <row r="2210" spans="3:3" x14ac:dyDescent="0.2">
      <c r="C2210" s="239"/>
    </row>
    <row r="2211" spans="3:3" x14ac:dyDescent="0.2">
      <c r="C2211" s="239"/>
    </row>
    <row r="2212" spans="3:3" x14ac:dyDescent="0.2">
      <c r="C2212" s="239"/>
    </row>
    <row r="2213" spans="3:3" x14ac:dyDescent="0.2">
      <c r="C2213" s="239"/>
    </row>
    <row r="2214" spans="3:3" x14ac:dyDescent="0.2">
      <c r="C2214" s="239"/>
    </row>
    <row r="2215" spans="3:3" x14ac:dyDescent="0.2">
      <c r="C2215" s="239"/>
    </row>
    <row r="2216" spans="3:3" x14ac:dyDescent="0.2">
      <c r="C2216" s="239"/>
    </row>
    <row r="2217" spans="3:3" x14ac:dyDescent="0.2">
      <c r="C2217" s="239"/>
    </row>
    <row r="2218" spans="3:3" x14ac:dyDescent="0.2">
      <c r="C2218" s="239"/>
    </row>
    <row r="2219" spans="3:3" x14ac:dyDescent="0.2">
      <c r="C2219" s="239"/>
    </row>
    <row r="2220" spans="3:3" x14ac:dyDescent="0.2">
      <c r="C2220" s="239"/>
    </row>
    <row r="2221" spans="3:3" x14ac:dyDescent="0.2">
      <c r="C2221" s="239"/>
    </row>
    <row r="2222" spans="3:3" x14ac:dyDescent="0.2">
      <c r="C2222" s="239"/>
    </row>
    <row r="2223" spans="3:3" x14ac:dyDescent="0.2">
      <c r="C2223" s="239"/>
    </row>
    <row r="2224" spans="3:3" x14ac:dyDescent="0.2">
      <c r="C2224" s="239"/>
    </row>
    <row r="2225" spans="3:3" x14ac:dyDescent="0.2">
      <c r="C2225" s="239"/>
    </row>
    <row r="2226" spans="3:3" x14ac:dyDescent="0.2">
      <c r="C2226" s="239"/>
    </row>
    <row r="2227" spans="3:3" x14ac:dyDescent="0.2">
      <c r="C2227" s="239"/>
    </row>
    <row r="2228" spans="3:3" x14ac:dyDescent="0.2">
      <c r="C2228" s="239"/>
    </row>
    <row r="2229" spans="3:3" x14ac:dyDescent="0.2">
      <c r="C2229" s="239"/>
    </row>
    <row r="2230" spans="3:3" x14ac:dyDescent="0.2">
      <c r="C2230" s="239"/>
    </row>
    <row r="2231" spans="3:3" x14ac:dyDescent="0.2">
      <c r="C2231" s="239"/>
    </row>
    <row r="2232" spans="3:3" x14ac:dyDescent="0.2">
      <c r="C2232" s="239"/>
    </row>
    <row r="2233" spans="3:3" x14ac:dyDescent="0.2">
      <c r="C2233" s="239"/>
    </row>
    <row r="2234" spans="3:3" x14ac:dyDescent="0.2">
      <c r="C2234" s="239"/>
    </row>
    <row r="2235" spans="3:3" x14ac:dyDescent="0.2">
      <c r="C2235" s="239"/>
    </row>
    <row r="2236" spans="3:3" x14ac:dyDescent="0.2">
      <c r="C2236" s="239"/>
    </row>
    <row r="2237" spans="3:3" x14ac:dyDescent="0.2">
      <c r="C2237" s="239"/>
    </row>
    <row r="2238" spans="3:3" x14ac:dyDescent="0.2">
      <c r="C2238" s="239"/>
    </row>
    <row r="2239" spans="3:3" x14ac:dyDescent="0.2">
      <c r="C2239" s="239"/>
    </row>
    <row r="2240" spans="3:3" x14ac:dyDescent="0.2">
      <c r="C2240" s="239"/>
    </row>
    <row r="2241" spans="3:3" x14ac:dyDescent="0.2">
      <c r="C2241" s="239"/>
    </row>
    <row r="2242" spans="3:3" x14ac:dyDescent="0.2">
      <c r="C2242" s="239"/>
    </row>
    <row r="2243" spans="3:3" x14ac:dyDescent="0.2">
      <c r="C2243" s="239"/>
    </row>
    <row r="2244" spans="3:3" x14ac:dyDescent="0.2">
      <c r="C2244" s="239"/>
    </row>
    <row r="2245" spans="3:3" x14ac:dyDescent="0.2">
      <c r="C2245" s="239"/>
    </row>
    <row r="2246" spans="3:3" x14ac:dyDescent="0.2">
      <c r="C2246" s="239"/>
    </row>
    <row r="2247" spans="3:3" x14ac:dyDescent="0.2">
      <c r="C2247" s="239"/>
    </row>
    <row r="2248" spans="3:3" x14ac:dyDescent="0.2">
      <c r="C2248" s="239"/>
    </row>
    <row r="2249" spans="3:3" x14ac:dyDescent="0.2">
      <c r="C2249" s="239"/>
    </row>
    <row r="2250" spans="3:3" x14ac:dyDescent="0.2">
      <c r="C2250" s="239"/>
    </row>
    <row r="2251" spans="3:3" x14ac:dyDescent="0.2">
      <c r="C2251" s="239"/>
    </row>
    <row r="2252" spans="3:3" x14ac:dyDescent="0.2">
      <c r="C2252" s="239"/>
    </row>
    <row r="2253" spans="3:3" x14ac:dyDescent="0.2">
      <c r="C2253" s="239"/>
    </row>
    <row r="2254" spans="3:3" x14ac:dyDescent="0.2">
      <c r="C2254" s="239"/>
    </row>
    <row r="2255" spans="3:3" x14ac:dyDescent="0.2">
      <c r="C2255" s="239"/>
    </row>
    <row r="2256" spans="3:3" x14ac:dyDescent="0.2">
      <c r="C2256" s="239"/>
    </row>
    <row r="2257" spans="3:3" x14ac:dyDescent="0.2">
      <c r="C2257" s="239"/>
    </row>
    <row r="2258" spans="3:3" x14ac:dyDescent="0.2">
      <c r="C2258" s="239"/>
    </row>
    <row r="2259" spans="3:3" x14ac:dyDescent="0.2">
      <c r="C2259" s="239"/>
    </row>
    <row r="2260" spans="3:3" x14ac:dyDescent="0.2">
      <c r="C2260" s="239"/>
    </row>
    <row r="2261" spans="3:3" x14ac:dyDescent="0.2">
      <c r="C2261" s="239"/>
    </row>
    <row r="2262" spans="3:3" x14ac:dyDescent="0.2">
      <c r="C2262" s="239"/>
    </row>
    <row r="2263" spans="3:3" x14ac:dyDescent="0.2">
      <c r="C2263" s="239"/>
    </row>
    <row r="2264" spans="3:3" x14ac:dyDescent="0.2">
      <c r="C2264" s="239"/>
    </row>
    <row r="2265" spans="3:3" x14ac:dyDescent="0.2">
      <c r="C2265" s="239"/>
    </row>
    <row r="2266" spans="3:3" x14ac:dyDescent="0.2">
      <c r="C2266" s="239"/>
    </row>
    <row r="2267" spans="3:3" x14ac:dyDescent="0.2">
      <c r="C2267" s="239"/>
    </row>
    <row r="2268" spans="3:3" x14ac:dyDescent="0.2">
      <c r="C2268" s="239"/>
    </row>
    <row r="2269" spans="3:3" x14ac:dyDescent="0.2">
      <c r="C2269" s="239"/>
    </row>
    <row r="2270" spans="3:3" x14ac:dyDescent="0.2">
      <c r="C2270" s="239"/>
    </row>
    <row r="2271" spans="3:3" x14ac:dyDescent="0.2">
      <c r="C2271" s="239"/>
    </row>
    <row r="2272" spans="3:3" x14ac:dyDescent="0.2">
      <c r="C2272" s="239"/>
    </row>
    <row r="2273" spans="3:3" x14ac:dyDescent="0.2">
      <c r="C2273" s="239"/>
    </row>
    <row r="2274" spans="3:3" x14ac:dyDescent="0.2">
      <c r="C2274" s="239"/>
    </row>
    <row r="2275" spans="3:3" x14ac:dyDescent="0.2">
      <c r="C2275" s="239"/>
    </row>
    <row r="2276" spans="3:3" x14ac:dyDescent="0.2">
      <c r="C2276" s="239"/>
    </row>
    <row r="2277" spans="3:3" x14ac:dyDescent="0.2">
      <c r="C2277" s="239"/>
    </row>
    <row r="2278" spans="3:3" x14ac:dyDescent="0.2">
      <c r="C2278" s="239"/>
    </row>
    <row r="2279" spans="3:3" x14ac:dyDescent="0.2">
      <c r="C2279" s="239"/>
    </row>
    <row r="2280" spans="3:3" x14ac:dyDescent="0.2">
      <c r="C2280" s="239"/>
    </row>
    <row r="2281" spans="3:3" x14ac:dyDescent="0.2">
      <c r="C2281" s="239"/>
    </row>
    <row r="2282" spans="3:3" x14ac:dyDescent="0.2">
      <c r="C2282" s="239"/>
    </row>
    <row r="2283" spans="3:3" x14ac:dyDescent="0.2">
      <c r="C2283" s="239"/>
    </row>
    <row r="2284" spans="3:3" x14ac:dyDescent="0.2">
      <c r="C2284" s="239"/>
    </row>
    <row r="2285" spans="3:3" x14ac:dyDescent="0.2">
      <c r="C2285" s="239"/>
    </row>
    <row r="2286" spans="3:3" x14ac:dyDescent="0.2">
      <c r="C2286" s="239"/>
    </row>
    <row r="2287" spans="3:3" x14ac:dyDescent="0.2">
      <c r="C2287" s="239"/>
    </row>
    <row r="2288" spans="3:3" x14ac:dyDescent="0.2">
      <c r="C2288" s="239"/>
    </row>
    <row r="2289" spans="3:3" x14ac:dyDescent="0.2">
      <c r="C2289" s="239"/>
    </row>
    <row r="2290" spans="3:3" x14ac:dyDescent="0.2">
      <c r="C2290" s="239"/>
    </row>
    <row r="2291" spans="3:3" x14ac:dyDescent="0.2">
      <c r="C2291" s="239"/>
    </row>
    <row r="2292" spans="3:3" x14ac:dyDescent="0.2">
      <c r="C2292" s="239"/>
    </row>
    <row r="2293" spans="3:3" x14ac:dyDescent="0.2">
      <c r="C2293" s="239"/>
    </row>
    <row r="2294" spans="3:3" x14ac:dyDescent="0.2">
      <c r="C2294" s="239"/>
    </row>
    <row r="2295" spans="3:3" x14ac:dyDescent="0.2">
      <c r="C2295" s="239"/>
    </row>
    <row r="2296" spans="3:3" x14ac:dyDescent="0.2">
      <c r="C2296" s="239"/>
    </row>
    <row r="2297" spans="3:3" x14ac:dyDescent="0.2">
      <c r="C2297" s="239"/>
    </row>
    <row r="2298" spans="3:3" x14ac:dyDescent="0.2">
      <c r="C2298" s="239"/>
    </row>
    <row r="2299" spans="3:3" x14ac:dyDescent="0.2">
      <c r="C2299" s="239"/>
    </row>
    <row r="2300" spans="3:3" x14ac:dyDescent="0.2">
      <c r="C2300" s="239"/>
    </row>
    <row r="2301" spans="3:3" x14ac:dyDescent="0.2">
      <c r="C2301" s="239"/>
    </row>
    <row r="2302" spans="3:3" x14ac:dyDescent="0.2">
      <c r="C2302" s="239"/>
    </row>
    <row r="2303" spans="3:3" x14ac:dyDescent="0.2">
      <c r="C2303" s="239"/>
    </row>
    <row r="2304" spans="3:3" x14ac:dyDescent="0.2">
      <c r="C2304" s="239"/>
    </row>
    <row r="2305" spans="3:3" x14ac:dyDescent="0.2">
      <c r="C2305" s="239"/>
    </row>
    <row r="2306" spans="3:3" x14ac:dyDescent="0.2">
      <c r="C2306" s="239"/>
    </row>
    <row r="2307" spans="3:3" x14ac:dyDescent="0.2">
      <c r="C2307" s="239"/>
    </row>
    <row r="2308" spans="3:3" x14ac:dyDescent="0.2">
      <c r="C2308" s="239"/>
    </row>
    <row r="2309" spans="3:3" x14ac:dyDescent="0.2">
      <c r="C2309" s="239"/>
    </row>
    <row r="2310" spans="3:3" x14ac:dyDescent="0.2">
      <c r="C2310" s="239"/>
    </row>
    <row r="2311" spans="3:3" x14ac:dyDescent="0.2">
      <c r="C2311" s="239"/>
    </row>
    <row r="2312" spans="3:3" x14ac:dyDescent="0.2">
      <c r="C2312" s="239"/>
    </row>
    <row r="2313" spans="3:3" x14ac:dyDescent="0.2">
      <c r="C2313" s="239"/>
    </row>
    <row r="2314" spans="3:3" x14ac:dyDescent="0.2">
      <c r="C2314" s="239"/>
    </row>
    <row r="2315" spans="3:3" x14ac:dyDescent="0.2">
      <c r="C2315" s="239"/>
    </row>
    <row r="2316" spans="3:3" x14ac:dyDescent="0.2">
      <c r="C2316" s="239"/>
    </row>
    <row r="2317" spans="3:3" x14ac:dyDescent="0.2">
      <c r="C2317" s="239"/>
    </row>
    <row r="2318" spans="3:3" x14ac:dyDescent="0.2">
      <c r="C2318" s="239"/>
    </row>
    <row r="2319" spans="3:3" x14ac:dyDescent="0.2">
      <c r="C2319" s="239"/>
    </row>
    <row r="2320" spans="3:3" x14ac:dyDescent="0.2">
      <c r="C2320" s="239"/>
    </row>
    <row r="2321" spans="3:3" x14ac:dyDescent="0.2">
      <c r="C2321" s="239"/>
    </row>
    <row r="2322" spans="3:3" x14ac:dyDescent="0.2">
      <c r="C2322" s="239"/>
    </row>
    <row r="2323" spans="3:3" x14ac:dyDescent="0.2">
      <c r="C2323" s="239"/>
    </row>
    <row r="2324" spans="3:3" x14ac:dyDescent="0.2">
      <c r="C2324" s="239"/>
    </row>
    <row r="2325" spans="3:3" x14ac:dyDescent="0.2">
      <c r="C2325" s="239"/>
    </row>
    <row r="2326" spans="3:3" x14ac:dyDescent="0.2">
      <c r="C2326" s="239"/>
    </row>
    <row r="2327" spans="3:3" x14ac:dyDescent="0.2">
      <c r="C2327" s="239"/>
    </row>
    <row r="2328" spans="3:3" x14ac:dyDescent="0.2">
      <c r="C2328" s="239"/>
    </row>
    <row r="2329" spans="3:3" x14ac:dyDescent="0.2">
      <c r="C2329" s="239"/>
    </row>
    <row r="2330" spans="3:3" x14ac:dyDescent="0.2">
      <c r="C2330" s="239"/>
    </row>
    <row r="2331" spans="3:3" x14ac:dyDescent="0.2">
      <c r="C2331" s="239"/>
    </row>
    <row r="2332" spans="3:3" x14ac:dyDescent="0.2">
      <c r="C2332" s="239"/>
    </row>
    <row r="2333" spans="3:3" x14ac:dyDescent="0.2">
      <c r="C2333" s="239"/>
    </row>
    <row r="2334" spans="3:3" x14ac:dyDescent="0.2">
      <c r="C2334" s="239"/>
    </row>
    <row r="2335" spans="3:3" x14ac:dyDescent="0.2">
      <c r="C2335" s="239"/>
    </row>
    <row r="2336" spans="3:3" x14ac:dyDescent="0.2">
      <c r="C2336" s="239"/>
    </row>
    <row r="2337" spans="3:3" x14ac:dyDescent="0.2">
      <c r="C2337" s="239"/>
    </row>
    <row r="2338" spans="3:3" x14ac:dyDescent="0.2">
      <c r="C2338" s="239"/>
    </row>
    <row r="2339" spans="3:3" x14ac:dyDescent="0.2">
      <c r="C2339" s="239"/>
    </row>
    <row r="2340" spans="3:3" x14ac:dyDescent="0.2">
      <c r="C2340" s="239"/>
    </row>
    <row r="2341" spans="3:3" x14ac:dyDescent="0.2">
      <c r="C2341" s="239"/>
    </row>
    <row r="2342" spans="3:3" x14ac:dyDescent="0.2">
      <c r="C2342" s="239"/>
    </row>
    <row r="2343" spans="3:3" x14ac:dyDescent="0.2">
      <c r="C2343" s="239"/>
    </row>
    <row r="2344" spans="3:3" x14ac:dyDescent="0.2">
      <c r="C2344" s="239"/>
    </row>
    <row r="2345" spans="3:3" x14ac:dyDescent="0.2">
      <c r="C2345" s="239"/>
    </row>
    <row r="2346" spans="3:3" x14ac:dyDescent="0.2">
      <c r="C2346" s="239"/>
    </row>
    <row r="2347" spans="3:3" x14ac:dyDescent="0.2">
      <c r="C2347" s="239"/>
    </row>
    <row r="2348" spans="3:3" x14ac:dyDescent="0.2">
      <c r="C2348" s="239"/>
    </row>
    <row r="2349" spans="3:3" x14ac:dyDescent="0.2">
      <c r="C2349" s="239"/>
    </row>
    <row r="2350" spans="3:3" x14ac:dyDescent="0.2">
      <c r="C2350" s="239"/>
    </row>
    <row r="2351" spans="3:3" x14ac:dyDescent="0.2">
      <c r="C2351" s="239"/>
    </row>
    <row r="2352" spans="3:3" x14ac:dyDescent="0.2">
      <c r="C2352" s="239"/>
    </row>
    <row r="2353" spans="3:3" x14ac:dyDescent="0.2">
      <c r="C2353" s="239"/>
    </row>
    <row r="2354" spans="3:3" x14ac:dyDescent="0.2">
      <c r="C2354" s="239"/>
    </row>
    <row r="2355" spans="3:3" x14ac:dyDescent="0.2">
      <c r="C2355" s="239"/>
    </row>
    <row r="2356" spans="3:3" x14ac:dyDescent="0.2">
      <c r="C2356" s="239"/>
    </row>
    <row r="2357" spans="3:3" x14ac:dyDescent="0.2">
      <c r="C2357" s="239"/>
    </row>
    <row r="2358" spans="3:3" x14ac:dyDescent="0.2">
      <c r="C2358" s="239"/>
    </row>
    <row r="2359" spans="3:3" x14ac:dyDescent="0.2">
      <c r="C2359" s="239"/>
    </row>
    <row r="2360" spans="3:3" x14ac:dyDescent="0.2">
      <c r="C2360" s="239"/>
    </row>
    <row r="2361" spans="3:3" x14ac:dyDescent="0.2">
      <c r="C2361" s="239"/>
    </row>
    <row r="2362" spans="3:3" x14ac:dyDescent="0.2">
      <c r="C2362" s="239"/>
    </row>
    <row r="2363" spans="3:3" x14ac:dyDescent="0.2">
      <c r="C2363" s="239"/>
    </row>
    <row r="2364" spans="3:3" x14ac:dyDescent="0.2">
      <c r="C2364" s="239"/>
    </row>
    <row r="2365" spans="3:3" x14ac:dyDescent="0.2">
      <c r="C2365" s="239"/>
    </row>
    <row r="2366" spans="3:3" x14ac:dyDescent="0.2">
      <c r="C2366" s="239"/>
    </row>
    <row r="2367" spans="3:3" x14ac:dyDescent="0.2">
      <c r="C2367" s="239"/>
    </row>
    <row r="2368" spans="3:3" x14ac:dyDescent="0.2">
      <c r="C2368" s="239"/>
    </row>
    <row r="2369" spans="3:3" x14ac:dyDescent="0.2">
      <c r="C2369" s="239"/>
    </row>
    <row r="2370" spans="3:3" x14ac:dyDescent="0.2">
      <c r="C2370" s="239"/>
    </row>
    <row r="2371" spans="3:3" x14ac:dyDescent="0.2">
      <c r="C2371" s="239"/>
    </row>
    <row r="2372" spans="3:3" x14ac:dyDescent="0.2">
      <c r="C2372" s="239"/>
    </row>
    <row r="2373" spans="3:3" x14ac:dyDescent="0.2">
      <c r="C2373" s="239"/>
    </row>
    <row r="2374" spans="3:3" x14ac:dyDescent="0.2">
      <c r="C2374" s="239"/>
    </row>
    <row r="2375" spans="3:3" x14ac:dyDescent="0.2">
      <c r="C2375" s="239"/>
    </row>
    <row r="2376" spans="3:3" x14ac:dyDescent="0.2">
      <c r="C2376" s="239"/>
    </row>
    <row r="2377" spans="3:3" x14ac:dyDescent="0.2">
      <c r="C2377" s="239"/>
    </row>
    <row r="2378" spans="3:3" x14ac:dyDescent="0.2">
      <c r="C2378" s="239"/>
    </row>
    <row r="2379" spans="3:3" x14ac:dyDescent="0.2">
      <c r="C2379" s="239"/>
    </row>
    <row r="2380" spans="3:3" x14ac:dyDescent="0.2">
      <c r="C2380" s="239"/>
    </row>
    <row r="2381" spans="3:3" x14ac:dyDescent="0.2">
      <c r="C2381" s="239"/>
    </row>
    <row r="2382" spans="3:3" x14ac:dyDescent="0.2">
      <c r="C2382" s="239"/>
    </row>
    <row r="2383" spans="3:3" x14ac:dyDescent="0.2">
      <c r="C2383" s="239"/>
    </row>
    <row r="2384" spans="3:3" x14ac:dyDescent="0.2">
      <c r="C2384" s="239"/>
    </row>
    <row r="2385" spans="3:3" x14ac:dyDescent="0.2">
      <c r="C2385" s="239"/>
    </row>
    <row r="2386" spans="3:3" x14ac:dyDescent="0.2">
      <c r="C2386" s="239"/>
    </row>
    <row r="2387" spans="3:3" x14ac:dyDescent="0.2">
      <c r="C2387" s="239"/>
    </row>
    <row r="2388" spans="3:3" x14ac:dyDescent="0.2">
      <c r="C2388" s="239"/>
    </row>
    <row r="2389" spans="3:3" x14ac:dyDescent="0.2">
      <c r="C2389" s="239"/>
    </row>
    <row r="2390" spans="3:3" x14ac:dyDescent="0.2">
      <c r="C2390" s="239"/>
    </row>
    <row r="2391" spans="3:3" x14ac:dyDescent="0.2">
      <c r="C2391" s="239"/>
    </row>
    <row r="2392" spans="3:3" x14ac:dyDescent="0.2">
      <c r="C2392" s="239"/>
    </row>
    <row r="2393" spans="3:3" x14ac:dyDescent="0.2">
      <c r="C2393" s="239"/>
    </row>
    <row r="2394" spans="3:3" x14ac:dyDescent="0.2">
      <c r="C2394" s="239"/>
    </row>
    <row r="2395" spans="3:3" x14ac:dyDescent="0.2">
      <c r="C2395" s="239"/>
    </row>
    <row r="2396" spans="3:3" x14ac:dyDescent="0.2">
      <c r="C2396" s="239"/>
    </row>
    <row r="2397" spans="3:3" x14ac:dyDescent="0.2">
      <c r="C2397" s="239"/>
    </row>
    <row r="2398" spans="3:3" x14ac:dyDescent="0.2">
      <c r="C2398" s="239"/>
    </row>
    <row r="2399" spans="3:3" x14ac:dyDescent="0.2">
      <c r="C2399" s="239"/>
    </row>
    <row r="2400" spans="3:3" x14ac:dyDescent="0.2">
      <c r="C2400" s="239"/>
    </row>
    <row r="2401" spans="3:3" x14ac:dyDescent="0.2">
      <c r="C2401" s="239"/>
    </row>
    <row r="2402" spans="3:3" x14ac:dyDescent="0.2">
      <c r="C2402" s="239"/>
    </row>
    <row r="2403" spans="3:3" x14ac:dyDescent="0.2">
      <c r="C2403" s="239"/>
    </row>
    <row r="2404" spans="3:3" x14ac:dyDescent="0.2">
      <c r="C2404" s="239"/>
    </row>
    <row r="2405" spans="3:3" x14ac:dyDescent="0.2">
      <c r="C2405" s="239"/>
    </row>
    <row r="2406" spans="3:3" x14ac:dyDescent="0.2">
      <c r="C2406" s="239"/>
    </row>
    <row r="2407" spans="3:3" x14ac:dyDescent="0.2">
      <c r="C2407" s="239"/>
    </row>
    <row r="2408" spans="3:3" x14ac:dyDescent="0.2">
      <c r="C2408" s="239"/>
    </row>
    <row r="2409" spans="3:3" x14ac:dyDescent="0.2">
      <c r="C2409" s="239"/>
    </row>
    <row r="2410" spans="3:3" x14ac:dyDescent="0.2">
      <c r="C2410" s="239"/>
    </row>
    <row r="2411" spans="3:3" x14ac:dyDescent="0.2">
      <c r="C2411" s="239"/>
    </row>
    <row r="2412" spans="3:3" x14ac:dyDescent="0.2">
      <c r="C2412" s="239"/>
    </row>
    <row r="2413" spans="3:3" x14ac:dyDescent="0.2">
      <c r="C2413" s="239"/>
    </row>
    <row r="2414" spans="3:3" x14ac:dyDescent="0.2">
      <c r="C2414" s="239"/>
    </row>
    <row r="2415" spans="3:3" x14ac:dyDescent="0.2">
      <c r="C2415" s="239"/>
    </row>
    <row r="2416" spans="3:3" x14ac:dyDescent="0.2">
      <c r="C2416" s="239"/>
    </row>
    <row r="2417" spans="3:3" x14ac:dyDescent="0.2">
      <c r="C2417" s="239"/>
    </row>
    <row r="2418" spans="3:3" x14ac:dyDescent="0.2">
      <c r="C2418" s="239"/>
    </row>
    <row r="2419" spans="3:3" x14ac:dyDescent="0.2">
      <c r="C2419" s="239"/>
    </row>
    <row r="2420" spans="3:3" x14ac:dyDescent="0.2">
      <c r="C2420" s="239"/>
    </row>
    <row r="2421" spans="3:3" x14ac:dyDescent="0.2">
      <c r="C2421" s="239"/>
    </row>
    <row r="2422" spans="3:3" x14ac:dyDescent="0.2">
      <c r="C2422" s="239"/>
    </row>
    <row r="2423" spans="3:3" x14ac:dyDescent="0.2">
      <c r="C2423" s="239"/>
    </row>
    <row r="2424" spans="3:3" x14ac:dyDescent="0.2">
      <c r="C2424" s="239"/>
    </row>
    <row r="2425" spans="3:3" x14ac:dyDescent="0.2">
      <c r="C2425" s="239"/>
    </row>
    <row r="2426" spans="3:3" x14ac:dyDescent="0.2">
      <c r="C2426" s="239"/>
    </row>
    <row r="2427" spans="3:3" x14ac:dyDescent="0.2">
      <c r="C2427" s="239"/>
    </row>
    <row r="2428" spans="3:3" x14ac:dyDescent="0.2">
      <c r="C2428" s="239"/>
    </row>
    <row r="2429" spans="3:3" x14ac:dyDescent="0.2">
      <c r="C2429" s="239"/>
    </row>
    <row r="2430" spans="3:3" x14ac:dyDescent="0.2">
      <c r="C2430" s="239"/>
    </row>
    <row r="2431" spans="3:3" x14ac:dyDescent="0.2">
      <c r="C2431" s="239"/>
    </row>
    <row r="2432" spans="3:3" x14ac:dyDescent="0.2">
      <c r="C2432" s="239"/>
    </row>
    <row r="2433" spans="3:3" x14ac:dyDescent="0.2">
      <c r="C2433" s="239"/>
    </row>
    <row r="2434" spans="3:3" x14ac:dyDescent="0.2">
      <c r="C2434" s="239"/>
    </row>
    <row r="2435" spans="3:3" x14ac:dyDescent="0.2">
      <c r="C2435" s="239"/>
    </row>
    <row r="2436" spans="3:3" x14ac:dyDescent="0.2">
      <c r="C2436" s="239"/>
    </row>
    <row r="2437" spans="3:3" x14ac:dyDescent="0.2">
      <c r="C2437" s="239"/>
    </row>
    <row r="2438" spans="3:3" x14ac:dyDescent="0.2">
      <c r="C2438" s="239"/>
    </row>
    <row r="2439" spans="3:3" x14ac:dyDescent="0.2">
      <c r="C2439" s="239"/>
    </row>
    <row r="2440" spans="3:3" x14ac:dyDescent="0.2">
      <c r="C2440" s="239"/>
    </row>
    <row r="2441" spans="3:3" x14ac:dyDescent="0.2">
      <c r="C2441" s="239"/>
    </row>
    <row r="2442" spans="3:3" x14ac:dyDescent="0.2">
      <c r="C2442" s="239"/>
    </row>
    <row r="2443" spans="3:3" x14ac:dyDescent="0.2">
      <c r="C2443" s="239"/>
    </row>
    <row r="2444" spans="3:3" x14ac:dyDescent="0.2">
      <c r="C2444" s="239"/>
    </row>
    <row r="2445" spans="3:3" x14ac:dyDescent="0.2">
      <c r="C2445" s="239"/>
    </row>
    <row r="2446" spans="3:3" x14ac:dyDescent="0.2">
      <c r="C2446" s="239"/>
    </row>
    <row r="2447" spans="3:3" x14ac:dyDescent="0.2">
      <c r="C2447" s="239"/>
    </row>
    <row r="2448" spans="3:3" x14ac:dyDescent="0.2">
      <c r="C2448" s="239"/>
    </row>
    <row r="2449" spans="3:3" x14ac:dyDescent="0.2">
      <c r="C2449" s="239"/>
    </row>
    <row r="2450" spans="3:3" x14ac:dyDescent="0.2">
      <c r="C2450" s="239"/>
    </row>
    <row r="2451" spans="3:3" x14ac:dyDescent="0.2">
      <c r="C2451" s="239"/>
    </row>
    <row r="2452" spans="3:3" x14ac:dyDescent="0.2">
      <c r="C2452" s="239"/>
    </row>
    <row r="2453" spans="3:3" x14ac:dyDescent="0.2">
      <c r="C2453" s="239"/>
    </row>
    <row r="2454" spans="3:3" x14ac:dyDescent="0.2">
      <c r="C2454" s="239"/>
    </row>
    <row r="2455" spans="3:3" x14ac:dyDescent="0.2">
      <c r="C2455" s="239"/>
    </row>
    <row r="2456" spans="3:3" x14ac:dyDescent="0.2">
      <c r="C2456" s="239"/>
    </row>
    <row r="2457" spans="3:3" x14ac:dyDescent="0.2">
      <c r="C2457" s="239"/>
    </row>
    <row r="2458" spans="3:3" x14ac:dyDescent="0.2">
      <c r="C2458" s="239"/>
    </row>
    <row r="2459" spans="3:3" x14ac:dyDescent="0.2">
      <c r="C2459" s="239"/>
    </row>
    <row r="2460" spans="3:3" x14ac:dyDescent="0.2">
      <c r="C2460" s="239"/>
    </row>
    <row r="2461" spans="3:3" x14ac:dyDescent="0.2">
      <c r="C2461" s="239"/>
    </row>
    <row r="2462" spans="3:3" x14ac:dyDescent="0.2">
      <c r="C2462" s="239"/>
    </row>
    <row r="2463" spans="3:3" x14ac:dyDescent="0.2">
      <c r="C2463" s="239"/>
    </row>
    <row r="2464" spans="3:3" x14ac:dyDescent="0.2">
      <c r="C2464" s="239"/>
    </row>
    <row r="2465" spans="3:3" x14ac:dyDescent="0.2">
      <c r="C2465" s="239"/>
    </row>
    <row r="2466" spans="3:3" x14ac:dyDescent="0.2">
      <c r="C2466" s="239"/>
    </row>
    <row r="2467" spans="3:3" x14ac:dyDescent="0.2">
      <c r="C2467" s="239"/>
    </row>
    <row r="2468" spans="3:3" x14ac:dyDescent="0.2">
      <c r="C2468" s="239"/>
    </row>
    <row r="2469" spans="3:3" x14ac:dyDescent="0.2">
      <c r="C2469" s="239"/>
    </row>
    <row r="2470" spans="3:3" x14ac:dyDescent="0.2">
      <c r="C2470" s="239"/>
    </row>
    <row r="2471" spans="3:3" x14ac:dyDescent="0.2">
      <c r="C2471" s="239"/>
    </row>
    <row r="2472" spans="3:3" x14ac:dyDescent="0.2">
      <c r="C2472" s="239"/>
    </row>
    <row r="2473" spans="3:3" x14ac:dyDescent="0.2">
      <c r="C2473" s="239"/>
    </row>
    <row r="2474" spans="3:3" x14ac:dyDescent="0.2">
      <c r="C2474" s="239"/>
    </row>
    <row r="2475" spans="3:3" x14ac:dyDescent="0.2">
      <c r="C2475" s="239"/>
    </row>
    <row r="2476" spans="3:3" x14ac:dyDescent="0.2">
      <c r="C2476" s="239"/>
    </row>
    <row r="2477" spans="3:3" x14ac:dyDescent="0.2">
      <c r="C2477" s="239"/>
    </row>
    <row r="2478" spans="3:3" x14ac:dyDescent="0.2">
      <c r="C2478" s="239"/>
    </row>
    <row r="2479" spans="3:3" x14ac:dyDescent="0.2">
      <c r="C2479" s="239"/>
    </row>
    <row r="2480" spans="3:3" x14ac:dyDescent="0.2">
      <c r="C2480" s="239"/>
    </row>
    <row r="2481" spans="3:3" x14ac:dyDescent="0.2">
      <c r="C2481" s="239"/>
    </row>
    <row r="2482" spans="3:3" x14ac:dyDescent="0.2">
      <c r="C2482" s="239"/>
    </row>
    <row r="2483" spans="3:3" x14ac:dyDescent="0.2">
      <c r="C2483" s="239"/>
    </row>
    <row r="2484" spans="3:3" x14ac:dyDescent="0.2">
      <c r="C2484" s="239"/>
    </row>
    <row r="2485" spans="3:3" x14ac:dyDescent="0.2">
      <c r="C2485" s="239"/>
    </row>
    <row r="2486" spans="3:3" x14ac:dyDescent="0.2">
      <c r="C2486" s="239"/>
    </row>
    <row r="2487" spans="3:3" x14ac:dyDescent="0.2">
      <c r="C2487" s="239"/>
    </row>
    <row r="2488" spans="3:3" x14ac:dyDescent="0.2">
      <c r="C2488" s="239"/>
    </row>
    <row r="2489" spans="3:3" x14ac:dyDescent="0.2">
      <c r="C2489" s="239"/>
    </row>
    <row r="2490" spans="3:3" x14ac:dyDescent="0.2">
      <c r="C2490" s="239"/>
    </row>
    <row r="2491" spans="3:3" x14ac:dyDescent="0.2">
      <c r="C2491" s="239"/>
    </row>
    <row r="2492" spans="3:3" x14ac:dyDescent="0.2">
      <c r="C2492" s="239"/>
    </row>
    <row r="2493" spans="3:3" x14ac:dyDescent="0.2">
      <c r="C2493" s="239"/>
    </row>
    <row r="2494" spans="3:3" x14ac:dyDescent="0.2">
      <c r="C2494" s="239"/>
    </row>
    <row r="2495" spans="3:3" x14ac:dyDescent="0.2">
      <c r="C2495" s="239"/>
    </row>
    <row r="2496" spans="3:3" x14ac:dyDescent="0.2">
      <c r="C2496" s="239"/>
    </row>
    <row r="2497" spans="3:3" x14ac:dyDescent="0.2">
      <c r="C2497" s="239"/>
    </row>
    <row r="2498" spans="3:3" x14ac:dyDescent="0.2">
      <c r="C2498" s="239"/>
    </row>
    <row r="2499" spans="3:3" x14ac:dyDescent="0.2">
      <c r="C2499" s="239"/>
    </row>
    <row r="2500" spans="3:3" x14ac:dyDescent="0.2">
      <c r="C2500" s="239"/>
    </row>
    <row r="2501" spans="3:3" x14ac:dyDescent="0.2">
      <c r="C2501" s="239"/>
    </row>
    <row r="2502" spans="3:3" x14ac:dyDescent="0.2">
      <c r="C2502" s="239"/>
    </row>
    <row r="2503" spans="3:3" x14ac:dyDescent="0.2">
      <c r="C2503" s="239"/>
    </row>
    <row r="2504" spans="3:3" x14ac:dyDescent="0.2">
      <c r="C2504" s="239"/>
    </row>
    <row r="2505" spans="3:3" x14ac:dyDescent="0.2">
      <c r="C2505" s="239"/>
    </row>
    <row r="2506" spans="3:3" x14ac:dyDescent="0.2">
      <c r="C2506" s="239"/>
    </row>
    <row r="2507" spans="3:3" x14ac:dyDescent="0.2">
      <c r="C2507" s="239"/>
    </row>
    <row r="2508" spans="3:3" x14ac:dyDescent="0.2">
      <c r="C2508" s="239"/>
    </row>
    <row r="2509" spans="3:3" x14ac:dyDescent="0.2">
      <c r="C2509" s="239"/>
    </row>
    <row r="2510" spans="3:3" x14ac:dyDescent="0.2">
      <c r="C2510" s="239"/>
    </row>
    <row r="2511" spans="3:3" x14ac:dyDescent="0.2">
      <c r="C2511" s="239"/>
    </row>
    <row r="2512" spans="3:3" x14ac:dyDescent="0.2">
      <c r="C2512" s="239"/>
    </row>
    <row r="2513" spans="3:3" x14ac:dyDescent="0.2">
      <c r="C2513" s="239"/>
    </row>
    <row r="2514" spans="3:3" x14ac:dyDescent="0.2">
      <c r="C2514" s="239"/>
    </row>
    <row r="2515" spans="3:3" x14ac:dyDescent="0.2">
      <c r="C2515" s="239"/>
    </row>
    <row r="2516" spans="3:3" x14ac:dyDescent="0.2">
      <c r="C2516" s="239"/>
    </row>
    <row r="2517" spans="3:3" x14ac:dyDescent="0.2">
      <c r="C2517" s="239"/>
    </row>
    <row r="2518" spans="3:3" x14ac:dyDescent="0.2">
      <c r="C2518" s="239"/>
    </row>
    <row r="2519" spans="3:3" x14ac:dyDescent="0.2">
      <c r="C2519" s="239"/>
    </row>
    <row r="2520" spans="3:3" x14ac:dyDescent="0.2">
      <c r="C2520" s="239"/>
    </row>
    <row r="2521" spans="3:3" x14ac:dyDescent="0.2">
      <c r="C2521" s="239"/>
    </row>
    <row r="2522" spans="3:3" x14ac:dyDescent="0.2">
      <c r="C2522" s="239"/>
    </row>
    <row r="2523" spans="3:3" x14ac:dyDescent="0.2">
      <c r="C2523" s="239"/>
    </row>
    <row r="2524" spans="3:3" x14ac:dyDescent="0.2">
      <c r="C2524" s="239"/>
    </row>
    <row r="2525" spans="3:3" x14ac:dyDescent="0.2">
      <c r="C2525" s="239"/>
    </row>
    <row r="2526" spans="3:3" x14ac:dyDescent="0.2">
      <c r="C2526" s="239"/>
    </row>
    <row r="2527" spans="3:3" x14ac:dyDescent="0.2">
      <c r="C2527" s="239"/>
    </row>
    <row r="2528" spans="3:3" x14ac:dyDescent="0.2">
      <c r="C2528" s="239"/>
    </row>
    <row r="2529" spans="3:3" x14ac:dyDescent="0.2">
      <c r="C2529" s="239"/>
    </row>
    <row r="2530" spans="3:3" x14ac:dyDescent="0.2">
      <c r="C2530" s="239"/>
    </row>
    <row r="2531" spans="3:3" x14ac:dyDescent="0.2">
      <c r="C2531" s="239"/>
    </row>
    <row r="2532" spans="3:3" x14ac:dyDescent="0.2">
      <c r="C2532" s="239"/>
    </row>
    <row r="2533" spans="3:3" x14ac:dyDescent="0.2">
      <c r="C2533" s="239"/>
    </row>
    <row r="2534" spans="3:3" x14ac:dyDescent="0.2">
      <c r="C2534" s="239"/>
    </row>
    <row r="2535" spans="3:3" x14ac:dyDescent="0.2">
      <c r="C2535" s="239"/>
    </row>
    <row r="2536" spans="3:3" x14ac:dyDescent="0.2">
      <c r="C2536" s="239"/>
    </row>
    <row r="2537" spans="3:3" x14ac:dyDescent="0.2">
      <c r="C2537" s="239"/>
    </row>
    <row r="2538" spans="3:3" x14ac:dyDescent="0.2">
      <c r="C2538" s="239"/>
    </row>
    <row r="2539" spans="3:3" x14ac:dyDescent="0.2">
      <c r="C2539" s="239"/>
    </row>
    <row r="2540" spans="3:3" x14ac:dyDescent="0.2">
      <c r="C2540" s="239"/>
    </row>
    <row r="2541" spans="3:3" x14ac:dyDescent="0.2">
      <c r="C2541" s="239"/>
    </row>
    <row r="2542" spans="3:3" x14ac:dyDescent="0.2">
      <c r="C2542" s="239"/>
    </row>
    <row r="2543" spans="3:3" x14ac:dyDescent="0.2">
      <c r="C2543" s="239"/>
    </row>
    <row r="2544" spans="3:3" x14ac:dyDescent="0.2">
      <c r="C2544" s="239"/>
    </row>
    <row r="2545" spans="3:3" x14ac:dyDescent="0.2">
      <c r="C2545" s="239"/>
    </row>
    <row r="2546" spans="3:3" x14ac:dyDescent="0.2">
      <c r="C2546" s="239"/>
    </row>
    <row r="2547" spans="3:3" x14ac:dyDescent="0.2">
      <c r="C2547" s="239"/>
    </row>
    <row r="2548" spans="3:3" x14ac:dyDescent="0.2">
      <c r="C2548" s="239"/>
    </row>
    <row r="2549" spans="3:3" x14ac:dyDescent="0.2">
      <c r="C2549" s="239"/>
    </row>
    <row r="2550" spans="3:3" x14ac:dyDescent="0.2">
      <c r="C2550" s="239"/>
    </row>
    <row r="2551" spans="3:3" x14ac:dyDescent="0.2">
      <c r="C2551" s="239"/>
    </row>
    <row r="2552" spans="3:3" x14ac:dyDescent="0.2">
      <c r="C2552" s="239"/>
    </row>
    <row r="2553" spans="3:3" x14ac:dyDescent="0.2">
      <c r="C2553" s="239"/>
    </row>
    <row r="2554" spans="3:3" x14ac:dyDescent="0.2">
      <c r="C2554" s="239"/>
    </row>
    <row r="2555" spans="3:3" x14ac:dyDescent="0.2">
      <c r="C2555" s="239"/>
    </row>
    <row r="2556" spans="3:3" x14ac:dyDescent="0.2">
      <c r="C2556" s="239"/>
    </row>
    <row r="2557" spans="3:3" x14ac:dyDescent="0.2">
      <c r="C2557" s="239"/>
    </row>
    <row r="2558" spans="3:3" x14ac:dyDescent="0.2">
      <c r="C2558" s="239"/>
    </row>
    <row r="2559" spans="3:3" x14ac:dyDescent="0.2">
      <c r="C2559" s="239"/>
    </row>
    <row r="2560" spans="3:3" x14ac:dyDescent="0.2">
      <c r="C2560" s="239"/>
    </row>
    <row r="2561" spans="3:3" x14ac:dyDescent="0.2">
      <c r="C2561" s="239"/>
    </row>
    <row r="2562" spans="3:3" x14ac:dyDescent="0.2">
      <c r="C2562" s="239"/>
    </row>
    <row r="2563" spans="3:3" x14ac:dyDescent="0.2">
      <c r="C2563" s="239"/>
    </row>
    <row r="2564" spans="3:3" x14ac:dyDescent="0.2">
      <c r="C2564" s="239"/>
    </row>
    <row r="2565" spans="3:3" x14ac:dyDescent="0.2">
      <c r="C2565" s="239"/>
    </row>
    <row r="2566" spans="3:3" x14ac:dyDescent="0.2">
      <c r="C2566" s="239"/>
    </row>
    <row r="2567" spans="3:3" x14ac:dyDescent="0.2">
      <c r="C2567" s="239"/>
    </row>
    <row r="2568" spans="3:3" x14ac:dyDescent="0.2">
      <c r="C2568" s="239"/>
    </row>
    <row r="2569" spans="3:3" x14ac:dyDescent="0.2">
      <c r="C2569" s="239"/>
    </row>
    <row r="2570" spans="3:3" x14ac:dyDescent="0.2">
      <c r="C2570" s="239"/>
    </row>
    <row r="2571" spans="3:3" x14ac:dyDescent="0.2">
      <c r="C2571" s="239"/>
    </row>
    <row r="2572" spans="3:3" x14ac:dyDescent="0.2">
      <c r="C2572" s="239"/>
    </row>
    <row r="2573" spans="3:3" x14ac:dyDescent="0.2">
      <c r="C2573" s="239"/>
    </row>
    <row r="2574" spans="3:3" x14ac:dyDescent="0.2">
      <c r="C2574" s="239"/>
    </row>
    <row r="2575" spans="3:3" x14ac:dyDescent="0.2">
      <c r="C2575" s="239"/>
    </row>
    <row r="2576" spans="3:3" x14ac:dyDescent="0.2">
      <c r="C2576" s="239"/>
    </row>
    <row r="2577" spans="3:3" x14ac:dyDescent="0.2">
      <c r="C2577" s="239"/>
    </row>
    <row r="2578" spans="3:3" x14ac:dyDescent="0.2">
      <c r="C2578" s="239"/>
    </row>
    <row r="2579" spans="3:3" x14ac:dyDescent="0.2">
      <c r="C2579" s="239"/>
    </row>
    <row r="2580" spans="3:3" x14ac:dyDescent="0.2">
      <c r="C2580" s="239"/>
    </row>
    <row r="2581" spans="3:3" x14ac:dyDescent="0.2">
      <c r="C2581" s="239"/>
    </row>
    <row r="2582" spans="3:3" x14ac:dyDescent="0.2">
      <c r="C2582" s="239"/>
    </row>
    <row r="2583" spans="3:3" x14ac:dyDescent="0.2">
      <c r="C2583" s="239"/>
    </row>
    <row r="2584" spans="3:3" x14ac:dyDescent="0.2">
      <c r="C2584" s="239"/>
    </row>
    <row r="2585" spans="3:3" x14ac:dyDescent="0.2">
      <c r="C2585" s="239"/>
    </row>
    <row r="2586" spans="3:3" x14ac:dyDescent="0.2">
      <c r="C2586" s="239"/>
    </row>
    <row r="2587" spans="3:3" x14ac:dyDescent="0.2">
      <c r="C2587" s="239"/>
    </row>
    <row r="2588" spans="3:3" x14ac:dyDescent="0.2">
      <c r="C2588" s="239"/>
    </row>
    <row r="2589" spans="3:3" x14ac:dyDescent="0.2">
      <c r="C2589" s="239"/>
    </row>
    <row r="2590" spans="3:3" x14ac:dyDescent="0.2">
      <c r="C2590" s="239"/>
    </row>
    <row r="2591" spans="3:3" x14ac:dyDescent="0.2">
      <c r="C2591" s="239"/>
    </row>
    <row r="2592" spans="3:3" x14ac:dyDescent="0.2">
      <c r="C2592" s="239"/>
    </row>
    <row r="2593" spans="3:3" x14ac:dyDescent="0.2">
      <c r="C2593" s="239"/>
    </row>
    <row r="2594" spans="3:3" x14ac:dyDescent="0.2">
      <c r="C2594" s="239"/>
    </row>
    <row r="2595" spans="3:3" x14ac:dyDescent="0.2">
      <c r="C2595" s="239"/>
    </row>
    <row r="2596" spans="3:3" x14ac:dyDescent="0.2">
      <c r="C2596" s="239"/>
    </row>
    <row r="2597" spans="3:3" x14ac:dyDescent="0.2">
      <c r="C2597" s="239"/>
    </row>
    <row r="2598" spans="3:3" x14ac:dyDescent="0.2">
      <c r="C2598" s="239"/>
    </row>
    <row r="2599" spans="3:3" x14ac:dyDescent="0.2">
      <c r="C2599" s="239"/>
    </row>
    <row r="2600" spans="3:3" x14ac:dyDescent="0.2">
      <c r="C2600" s="239"/>
    </row>
    <row r="2601" spans="3:3" x14ac:dyDescent="0.2">
      <c r="C2601" s="239"/>
    </row>
    <row r="2602" spans="3:3" x14ac:dyDescent="0.2">
      <c r="C2602" s="239"/>
    </row>
    <row r="2603" spans="3:3" x14ac:dyDescent="0.2">
      <c r="C2603" s="239"/>
    </row>
    <row r="2604" spans="3:3" x14ac:dyDescent="0.2">
      <c r="C2604" s="239"/>
    </row>
    <row r="2605" spans="3:3" x14ac:dyDescent="0.2">
      <c r="C2605" s="239"/>
    </row>
    <row r="2606" spans="3:3" x14ac:dyDescent="0.2">
      <c r="C2606" s="239"/>
    </row>
    <row r="2607" spans="3:3" x14ac:dyDescent="0.2">
      <c r="C2607" s="239"/>
    </row>
    <row r="2608" spans="3:3" x14ac:dyDescent="0.2">
      <c r="C2608" s="239"/>
    </row>
    <row r="2609" spans="3:3" x14ac:dyDescent="0.2">
      <c r="C2609" s="239"/>
    </row>
    <row r="2610" spans="3:3" x14ac:dyDescent="0.2">
      <c r="C2610" s="239"/>
    </row>
    <row r="2611" spans="3:3" x14ac:dyDescent="0.2">
      <c r="C2611" s="239"/>
    </row>
    <row r="2612" spans="3:3" x14ac:dyDescent="0.2">
      <c r="C2612" s="239"/>
    </row>
    <row r="2613" spans="3:3" x14ac:dyDescent="0.2">
      <c r="C2613" s="239"/>
    </row>
    <row r="2614" spans="3:3" x14ac:dyDescent="0.2">
      <c r="C2614" s="239"/>
    </row>
    <row r="2615" spans="3:3" x14ac:dyDescent="0.2">
      <c r="C2615" s="239"/>
    </row>
    <row r="2616" spans="3:3" x14ac:dyDescent="0.2">
      <c r="C2616" s="239"/>
    </row>
    <row r="2617" spans="3:3" x14ac:dyDescent="0.2">
      <c r="C2617" s="239"/>
    </row>
    <row r="2618" spans="3:3" x14ac:dyDescent="0.2">
      <c r="C2618" s="239"/>
    </row>
    <row r="2619" spans="3:3" x14ac:dyDescent="0.2">
      <c r="C2619" s="239"/>
    </row>
    <row r="2620" spans="3:3" x14ac:dyDescent="0.2">
      <c r="C2620" s="239"/>
    </row>
    <row r="2621" spans="3:3" x14ac:dyDescent="0.2">
      <c r="C2621" s="239"/>
    </row>
    <row r="2622" spans="3:3" x14ac:dyDescent="0.2">
      <c r="C2622" s="239"/>
    </row>
    <row r="2623" spans="3:3" x14ac:dyDescent="0.2">
      <c r="C2623" s="239"/>
    </row>
    <row r="2624" spans="3:3" x14ac:dyDescent="0.2">
      <c r="C2624" s="239"/>
    </row>
    <row r="2625" spans="3:3" x14ac:dyDescent="0.2">
      <c r="C2625" s="239"/>
    </row>
    <row r="2626" spans="3:3" x14ac:dyDescent="0.2">
      <c r="C2626" s="239"/>
    </row>
    <row r="2627" spans="3:3" x14ac:dyDescent="0.2">
      <c r="C2627" s="239"/>
    </row>
    <row r="2628" spans="3:3" x14ac:dyDescent="0.2">
      <c r="C2628" s="239"/>
    </row>
    <row r="2629" spans="3:3" x14ac:dyDescent="0.2">
      <c r="C2629" s="239"/>
    </row>
    <row r="2630" spans="3:3" x14ac:dyDescent="0.2">
      <c r="C2630" s="239"/>
    </row>
    <row r="2631" spans="3:3" x14ac:dyDescent="0.2">
      <c r="C2631" s="239"/>
    </row>
    <row r="2632" spans="3:3" x14ac:dyDescent="0.2">
      <c r="C2632" s="239"/>
    </row>
    <row r="2633" spans="3:3" x14ac:dyDescent="0.2">
      <c r="C2633" s="239"/>
    </row>
    <row r="2634" spans="3:3" x14ac:dyDescent="0.2">
      <c r="C2634" s="239"/>
    </row>
    <row r="2635" spans="3:3" x14ac:dyDescent="0.2">
      <c r="C2635" s="239"/>
    </row>
    <row r="2636" spans="3:3" x14ac:dyDescent="0.2">
      <c r="C2636" s="239"/>
    </row>
    <row r="2637" spans="3:3" x14ac:dyDescent="0.2">
      <c r="C2637" s="239"/>
    </row>
    <row r="2638" spans="3:3" x14ac:dyDescent="0.2">
      <c r="C2638" s="239"/>
    </row>
    <row r="2639" spans="3:3" x14ac:dyDescent="0.2">
      <c r="C2639" s="239"/>
    </row>
    <row r="2640" spans="3:3" x14ac:dyDescent="0.2">
      <c r="C2640" s="239"/>
    </row>
    <row r="2641" spans="3:3" x14ac:dyDescent="0.2">
      <c r="C2641" s="239"/>
    </row>
    <row r="2642" spans="3:3" x14ac:dyDescent="0.2">
      <c r="C2642" s="239"/>
    </row>
    <row r="2643" spans="3:3" x14ac:dyDescent="0.2">
      <c r="C2643" s="239"/>
    </row>
    <row r="2644" spans="3:3" x14ac:dyDescent="0.2">
      <c r="C2644" s="239"/>
    </row>
    <row r="2645" spans="3:3" x14ac:dyDescent="0.2">
      <c r="C2645" s="239"/>
    </row>
    <row r="2646" spans="3:3" x14ac:dyDescent="0.2">
      <c r="C2646" s="239"/>
    </row>
    <row r="2647" spans="3:3" x14ac:dyDescent="0.2">
      <c r="C2647" s="239"/>
    </row>
    <row r="2648" spans="3:3" x14ac:dyDescent="0.2">
      <c r="C2648" s="239"/>
    </row>
    <row r="2649" spans="3:3" x14ac:dyDescent="0.2">
      <c r="C2649" s="239"/>
    </row>
    <row r="2650" spans="3:3" x14ac:dyDescent="0.2">
      <c r="C2650" s="239"/>
    </row>
    <row r="2651" spans="3:3" x14ac:dyDescent="0.2">
      <c r="C2651" s="239"/>
    </row>
    <row r="2652" spans="3:3" x14ac:dyDescent="0.2">
      <c r="C2652" s="239"/>
    </row>
    <row r="2653" spans="3:3" x14ac:dyDescent="0.2">
      <c r="C2653" s="239"/>
    </row>
    <row r="2654" spans="3:3" x14ac:dyDescent="0.2">
      <c r="C2654" s="239"/>
    </row>
    <row r="2655" spans="3:3" x14ac:dyDescent="0.2">
      <c r="C2655" s="239"/>
    </row>
    <row r="2656" spans="3:3" x14ac:dyDescent="0.2">
      <c r="C2656" s="239"/>
    </row>
    <row r="2657" spans="3:3" x14ac:dyDescent="0.2">
      <c r="C2657" s="239"/>
    </row>
    <row r="2658" spans="3:3" x14ac:dyDescent="0.2">
      <c r="C2658" s="239"/>
    </row>
    <row r="2659" spans="3:3" x14ac:dyDescent="0.2">
      <c r="C2659" s="239"/>
    </row>
    <row r="2660" spans="3:3" x14ac:dyDescent="0.2">
      <c r="C2660" s="239"/>
    </row>
    <row r="2661" spans="3:3" x14ac:dyDescent="0.2">
      <c r="C2661" s="239"/>
    </row>
    <row r="2662" spans="3:3" x14ac:dyDescent="0.2">
      <c r="C2662" s="239"/>
    </row>
    <row r="2663" spans="3:3" x14ac:dyDescent="0.2">
      <c r="C2663" s="239"/>
    </row>
    <row r="2664" spans="3:3" x14ac:dyDescent="0.2">
      <c r="C2664" s="239"/>
    </row>
    <row r="2665" spans="3:3" x14ac:dyDescent="0.2">
      <c r="C2665" s="239"/>
    </row>
    <row r="2666" spans="3:3" x14ac:dyDescent="0.2">
      <c r="C2666" s="239"/>
    </row>
    <row r="2667" spans="3:3" x14ac:dyDescent="0.2">
      <c r="C2667" s="239"/>
    </row>
    <row r="2668" spans="3:3" x14ac:dyDescent="0.2">
      <c r="C2668" s="239"/>
    </row>
    <row r="2669" spans="3:3" x14ac:dyDescent="0.2">
      <c r="C2669" s="239"/>
    </row>
    <row r="2670" spans="3:3" x14ac:dyDescent="0.2">
      <c r="C2670" s="239"/>
    </row>
    <row r="2671" spans="3:3" x14ac:dyDescent="0.2">
      <c r="C2671" s="239"/>
    </row>
    <row r="2672" spans="3:3" x14ac:dyDescent="0.2">
      <c r="C2672" s="239"/>
    </row>
    <row r="2673" spans="3:3" x14ac:dyDescent="0.2">
      <c r="C2673" s="239"/>
    </row>
    <row r="2674" spans="3:3" x14ac:dyDescent="0.2">
      <c r="C2674" s="239"/>
    </row>
    <row r="2675" spans="3:3" x14ac:dyDescent="0.2">
      <c r="C2675" s="239"/>
    </row>
    <row r="2676" spans="3:3" x14ac:dyDescent="0.2">
      <c r="C2676" s="239"/>
    </row>
    <row r="2677" spans="3:3" x14ac:dyDescent="0.2">
      <c r="C2677" s="239"/>
    </row>
    <row r="2678" spans="3:3" x14ac:dyDescent="0.2">
      <c r="C2678" s="239"/>
    </row>
    <row r="2679" spans="3:3" x14ac:dyDescent="0.2">
      <c r="C2679" s="239"/>
    </row>
    <row r="2680" spans="3:3" x14ac:dyDescent="0.2">
      <c r="C2680" s="239"/>
    </row>
    <row r="2681" spans="3:3" x14ac:dyDescent="0.2">
      <c r="C2681" s="239"/>
    </row>
    <row r="2682" spans="3:3" x14ac:dyDescent="0.2">
      <c r="C2682" s="239"/>
    </row>
    <row r="2683" spans="3:3" x14ac:dyDescent="0.2">
      <c r="C2683" s="239"/>
    </row>
    <row r="2684" spans="3:3" x14ac:dyDescent="0.2">
      <c r="C2684" s="239"/>
    </row>
    <row r="2685" spans="3:3" x14ac:dyDescent="0.2">
      <c r="C2685" s="239"/>
    </row>
    <row r="2686" spans="3:3" x14ac:dyDescent="0.2">
      <c r="C2686" s="239"/>
    </row>
    <row r="2687" spans="3:3" x14ac:dyDescent="0.2">
      <c r="C2687" s="239"/>
    </row>
    <row r="2688" spans="3:3" x14ac:dyDescent="0.2">
      <c r="C2688" s="239"/>
    </row>
    <row r="2689" spans="3:3" x14ac:dyDescent="0.2">
      <c r="C2689" s="239"/>
    </row>
    <row r="2690" spans="3:3" x14ac:dyDescent="0.2">
      <c r="C2690" s="239"/>
    </row>
    <row r="2691" spans="3:3" x14ac:dyDescent="0.2">
      <c r="C2691" s="239"/>
    </row>
    <row r="2692" spans="3:3" x14ac:dyDescent="0.2">
      <c r="C2692" s="239"/>
    </row>
    <row r="2693" spans="3:3" x14ac:dyDescent="0.2">
      <c r="C2693" s="239"/>
    </row>
    <row r="2694" spans="3:3" x14ac:dyDescent="0.2">
      <c r="C2694" s="239"/>
    </row>
    <row r="2695" spans="3:3" x14ac:dyDescent="0.2">
      <c r="C2695" s="239"/>
    </row>
    <row r="2696" spans="3:3" x14ac:dyDescent="0.2">
      <c r="C2696" s="239"/>
    </row>
    <row r="2697" spans="3:3" x14ac:dyDescent="0.2">
      <c r="C2697" s="239"/>
    </row>
    <row r="2698" spans="3:3" x14ac:dyDescent="0.2">
      <c r="C2698" s="239"/>
    </row>
    <row r="2699" spans="3:3" x14ac:dyDescent="0.2">
      <c r="C2699" s="239"/>
    </row>
    <row r="2700" spans="3:3" x14ac:dyDescent="0.2">
      <c r="C2700" s="239"/>
    </row>
    <row r="2701" spans="3:3" x14ac:dyDescent="0.2">
      <c r="C2701" s="239"/>
    </row>
    <row r="2702" spans="3:3" x14ac:dyDescent="0.2">
      <c r="C2702" s="239"/>
    </row>
    <row r="2703" spans="3:3" x14ac:dyDescent="0.2">
      <c r="C2703" s="239"/>
    </row>
    <row r="2704" spans="3:3" x14ac:dyDescent="0.2">
      <c r="C2704" s="239"/>
    </row>
    <row r="2705" spans="3:3" x14ac:dyDescent="0.2">
      <c r="C2705" s="239"/>
    </row>
    <row r="2706" spans="3:3" x14ac:dyDescent="0.2">
      <c r="C2706" s="239"/>
    </row>
    <row r="2707" spans="3:3" x14ac:dyDescent="0.2">
      <c r="C2707" s="239"/>
    </row>
    <row r="2708" spans="3:3" x14ac:dyDescent="0.2">
      <c r="C2708" s="239"/>
    </row>
    <row r="2709" spans="3:3" x14ac:dyDescent="0.2">
      <c r="C2709" s="239"/>
    </row>
    <row r="2710" spans="3:3" x14ac:dyDescent="0.2">
      <c r="C2710" s="239"/>
    </row>
    <row r="2711" spans="3:3" x14ac:dyDescent="0.2">
      <c r="C2711" s="239"/>
    </row>
    <row r="2712" spans="3:3" x14ac:dyDescent="0.2">
      <c r="C2712" s="239"/>
    </row>
    <row r="2713" spans="3:3" x14ac:dyDescent="0.2">
      <c r="C2713" s="239"/>
    </row>
    <row r="2714" spans="3:3" x14ac:dyDescent="0.2">
      <c r="C2714" s="239"/>
    </row>
    <row r="2715" spans="3:3" x14ac:dyDescent="0.2">
      <c r="C2715" s="239"/>
    </row>
    <row r="2716" spans="3:3" x14ac:dyDescent="0.2">
      <c r="C2716" s="239"/>
    </row>
    <row r="2717" spans="3:3" x14ac:dyDescent="0.2">
      <c r="C2717" s="239"/>
    </row>
    <row r="2718" spans="3:3" x14ac:dyDescent="0.2">
      <c r="C2718" s="239"/>
    </row>
    <row r="2719" spans="3:3" x14ac:dyDescent="0.2">
      <c r="C2719" s="239"/>
    </row>
    <row r="2720" spans="3:3" x14ac:dyDescent="0.2">
      <c r="C2720" s="239"/>
    </row>
    <row r="2721" spans="3:3" x14ac:dyDescent="0.2">
      <c r="C2721" s="239"/>
    </row>
    <row r="2722" spans="3:3" x14ac:dyDescent="0.2">
      <c r="C2722" s="239"/>
    </row>
    <row r="2723" spans="3:3" x14ac:dyDescent="0.2">
      <c r="C2723" s="239"/>
    </row>
    <row r="2724" spans="3:3" x14ac:dyDescent="0.2">
      <c r="C2724" s="239"/>
    </row>
    <row r="2725" spans="3:3" x14ac:dyDescent="0.2">
      <c r="C2725" s="239"/>
    </row>
    <row r="2726" spans="3:3" x14ac:dyDescent="0.2">
      <c r="C2726" s="239"/>
    </row>
    <row r="2727" spans="3:3" x14ac:dyDescent="0.2">
      <c r="C2727" s="239"/>
    </row>
    <row r="2728" spans="3:3" x14ac:dyDescent="0.2">
      <c r="C2728" s="239"/>
    </row>
    <row r="2729" spans="3:3" x14ac:dyDescent="0.2">
      <c r="C2729" s="239"/>
    </row>
    <row r="2730" spans="3:3" x14ac:dyDescent="0.2">
      <c r="C2730" s="239"/>
    </row>
    <row r="2731" spans="3:3" x14ac:dyDescent="0.2">
      <c r="C2731" s="239"/>
    </row>
    <row r="2732" spans="3:3" x14ac:dyDescent="0.2">
      <c r="C2732" s="239"/>
    </row>
    <row r="2733" spans="3:3" x14ac:dyDescent="0.2">
      <c r="C2733" s="239"/>
    </row>
    <row r="2734" spans="3:3" x14ac:dyDescent="0.2">
      <c r="C2734" s="239"/>
    </row>
    <row r="2735" spans="3:3" x14ac:dyDescent="0.2">
      <c r="C2735" s="239"/>
    </row>
    <row r="2736" spans="3:3" x14ac:dyDescent="0.2">
      <c r="C2736" s="239"/>
    </row>
    <row r="2737" spans="3:3" x14ac:dyDescent="0.2">
      <c r="C2737" s="239"/>
    </row>
    <row r="2738" spans="3:3" x14ac:dyDescent="0.2">
      <c r="C2738" s="239"/>
    </row>
    <row r="2739" spans="3:3" x14ac:dyDescent="0.2">
      <c r="C2739" s="239"/>
    </row>
    <row r="2740" spans="3:3" x14ac:dyDescent="0.2">
      <c r="C2740" s="239"/>
    </row>
    <row r="2741" spans="3:3" x14ac:dyDescent="0.2">
      <c r="C2741" s="239"/>
    </row>
    <row r="2742" spans="3:3" x14ac:dyDescent="0.2">
      <c r="C2742" s="239"/>
    </row>
    <row r="2743" spans="3:3" x14ac:dyDescent="0.2">
      <c r="C2743" s="239"/>
    </row>
    <row r="2744" spans="3:3" x14ac:dyDescent="0.2">
      <c r="C2744" s="239"/>
    </row>
    <row r="2745" spans="3:3" x14ac:dyDescent="0.2">
      <c r="C2745" s="239"/>
    </row>
    <row r="2746" spans="3:3" x14ac:dyDescent="0.2">
      <c r="C2746" s="239"/>
    </row>
    <row r="2747" spans="3:3" x14ac:dyDescent="0.2">
      <c r="C2747" s="239"/>
    </row>
    <row r="2748" spans="3:3" x14ac:dyDescent="0.2">
      <c r="C2748" s="239"/>
    </row>
    <row r="2749" spans="3:3" x14ac:dyDescent="0.2">
      <c r="C2749" s="239"/>
    </row>
    <row r="2750" spans="3:3" x14ac:dyDescent="0.2">
      <c r="C2750" s="239"/>
    </row>
    <row r="2751" spans="3:3" x14ac:dyDescent="0.2">
      <c r="C2751" s="239"/>
    </row>
    <row r="2752" spans="3:3" x14ac:dyDescent="0.2">
      <c r="C2752" s="239"/>
    </row>
    <row r="2753" spans="3:3" x14ac:dyDescent="0.2">
      <c r="C2753" s="239"/>
    </row>
    <row r="2754" spans="3:3" x14ac:dyDescent="0.2">
      <c r="C2754" s="239"/>
    </row>
    <row r="2755" spans="3:3" x14ac:dyDescent="0.2">
      <c r="C2755" s="239"/>
    </row>
    <row r="2756" spans="3:3" x14ac:dyDescent="0.2">
      <c r="C2756" s="239"/>
    </row>
    <row r="2757" spans="3:3" x14ac:dyDescent="0.2">
      <c r="C2757" s="239"/>
    </row>
    <row r="2758" spans="3:3" x14ac:dyDescent="0.2">
      <c r="C2758" s="239"/>
    </row>
    <row r="2759" spans="3:3" x14ac:dyDescent="0.2">
      <c r="C2759" s="239"/>
    </row>
    <row r="2760" spans="3:3" x14ac:dyDescent="0.2">
      <c r="C2760" s="239"/>
    </row>
    <row r="2761" spans="3:3" x14ac:dyDescent="0.2">
      <c r="C2761" s="239"/>
    </row>
    <row r="2762" spans="3:3" x14ac:dyDescent="0.2">
      <c r="C2762" s="239"/>
    </row>
    <row r="2763" spans="3:3" x14ac:dyDescent="0.2">
      <c r="C2763" s="239"/>
    </row>
    <row r="2764" spans="3:3" x14ac:dyDescent="0.2">
      <c r="C2764" s="239"/>
    </row>
    <row r="2765" spans="3:3" x14ac:dyDescent="0.2">
      <c r="C2765" s="239"/>
    </row>
    <row r="2766" spans="3:3" x14ac:dyDescent="0.2">
      <c r="C2766" s="239"/>
    </row>
    <row r="2767" spans="3:3" x14ac:dyDescent="0.2">
      <c r="C2767" s="239"/>
    </row>
    <row r="2768" spans="3:3" x14ac:dyDescent="0.2">
      <c r="C2768" s="239"/>
    </row>
    <row r="2769" spans="3:3" x14ac:dyDescent="0.2">
      <c r="C2769" s="239"/>
    </row>
    <row r="2770" spans="3:3" x14ac:dyDescent="0.2">
      <c r="C2770" s="239"/>
    </row>
    <row r="2771" spans="3:3" x14ac:dyDescent="0.2">
      <c r="C2771" s="239"/>
    </row>
    <row r="2772" spans="3:3" x14ac:dyDescent="0.2">
      <c r="C2772" s="239"/>
    </row>
    <row r="2773" spans="3:3" x14ac:dyDescent="0.2">
      <c r="C2773" s="239"/>
    </row>
    <row r="2774" spans="3:3" x14ac:dyDescent="0.2">
      <c r="C2774" s="239"/>
    </row>
    <row r="2775" spans="3:3" x14ac:dyDescent="0.2">
      <c r="C2775" s="239"/>
    </row>
    <row r="2776" spans="3:3" x14ac:dyDescent="0.2">
      <c r="C2776" s="239"/>
    </row>
    <row r="2777" spans="3:3" x14ac:dyDescent="0.2">
      <c r="C2777" s="239"/>
    </row>
    <row r="2778" spans="3:3" x14ac:dyDescent="0.2">
      <c r="C2778" s="239"/>
    </row>
    <row r="2779" spans="3:3" x14ac:dyDescent="0.2">
      <c r="C2779" s="239"/>
    </row>
    <row r="2780" spans="3:3" x14ac:dyDescent="0.2">
      <c r="C2780" s="239"/>
    </row>
    <row r="2781" spans="3:3" x14ac:dyDescent="0.2">
      <c r="C2781" s="239"/>
    </row>
    <row r="2782" spans="3:3" x14ac:dyDescent="0.2">
      <c r="C2782" s="239"/>
    </row>
    <row r="2783" spans="3:3" x14ac:dyDescent="0.2">
      <c r="C2783" s="239"/>
    </row>
    <row r="2784" spans="3:3" x14ac:dyDescent="0.2">
      <c r="C2784" s="239"/>
    </row>
    <row r="2785" spans="3:3" x14ac:dyDescent="0.2">
      <c r="C2785" s="239"/>
    </row>
    <row r="2786" spans="3:3" x14ac:dyDescent="0.2">
      <c r="C2786" s="239"/>
    </row>
    <row r="2787" spans="3:3" x14ac:dyDescent="0.2">
      <c r="C2787" s="239"/>
    </row>
    <row r="2788" spans="3:3" x14ac:dyDescent="0.2">
      <c r="C2788" s="239"/>
    </row>
    <row r="2789" spans="3:3" x14ac:dyDescent="0.2">
      <c r="C2789" s="239"/>
    </row>
    <row r="2790" spans="3:3" x14ac:dyDescent="0.2">
      <c r="C2790" s="239"/>
    </row>
    <row r="2791" spans="3:3" x14ac:dyDescent="0.2">
      <c r="C2791" s="239"/>
    </row>
    <row r="2792" spans="3:3" x14ac:dyDescent="0.2">
      <c r="C2792" s="239"/>
    </row>
    <row r="2793" spans="3:3" x14ac:dyDescent="0.2">
      <c r="C2793" s="239"/>
    </row>
    <row r="2794" spans="3:3" x14ac:dyDescent="0.2">
      <c r="C2794" s="239"/>
    </row>
    <row r="2795" spans="3:3" x14ac:dyDescent="0.2">
      <c r="C2795" s="239"/>
    </row>
    <row r="2796" spans="3:3" x14ac:dyDescent="0.2">
      <c r="C2796" s="239"/>
    </row>
    <row r="2797" spans="3:3" x14ac:dyDescent="0.2">
      <c r="C2797" s="239"/>
    </row>
    <row r="2798" spans="3:3" x14ac:dyDescent="0.2">
      <c r="C2798" s="239"/>
    </row>
    <row r="2799" spans="3:3" x14ac:dyDescent="0.2">
      <c r="C2799" s="239"/>
    </row>
    <row r="2800" spans="3:3" x14ac:dyDescent="0.2">
      <c r="C2800" s="239"/>
    </row>
    <row r="2801" spans="3:3" x14ac:dyDescent="0.2">
      <c r="C2801" s="239"/>
    </row>
    <row r="2802" spans="3:3" x14ac:dyDescent="0.2">
      <c r="C2802" s="239"/>
    </row>
    <row r="2803" spans="3:3" x14ac:dyDescent="0.2">
      <c r="C2803" s="239"/>
    </row>
    <row r="2804" spans="3:3" x14ac:dyDescent="0.2">
      <c r="C2804" s="239"/>
    </row>
    <row r="2805" spans="3:3" x14ac:dyDescent="0.2">
      <c r="C2805" s="239"/>
    </row>
    <row r="2806" spans="3:3" x14ac:dyDescent="0.2">
      <c r="C2806" s="239"/>
    </row>
    <row r="2807" spans="3:3" x14ac:dyDescent="0.2">
      <c r="C2807" s="239"/>
    </row>
    <row r="2808" spans="3:3" x14ac:dyDescent="0.2">
      <c r="C2808" s="239"/>
    </row>
    <row r="2809" spans="3:3" x14ac:dyDescent="0.2">
      <c r="C2809" s="239"/>
    </row>
    <row r="2810" spans="3:3" x14ac:dyDescent="0.2">
      <c r="C2810" s="239"/>
    </row>
    <row r="2811" spans="3:3" x14ac:dyDescent="0.2">
      <c r="C2811" s="239"/>
    </row>
    <row r="2812" spans="3:3" x14ac:dyDescent="0.2">
      <c r="C2812" s="239"/>
    </row>
    <row r="2813" spans="3:3" x14ac:dyDescent="0.2">
      <c r="C2813" s="239"/>
    </row>
    <row r="2814" spans="3:3" x14ac:dyDescent="0.2">
      <c r="C2814" s="239"/>
    </row>
    <row r="2815" spans="3:3" x14ac:dyDescent="0.2">
      <c r="C2815" s="239"/>
    </row>
    <row r="2816" spans="3:3" x14ac:dyDescent="0.2">
      <c r="C2816" s="239"/>
    </row>
    <row r="2817" spans="3:3" x14ac:dyDescent="0.2">
      <c r="C2817" s="239"/>
    </row>
    <row r="2818" spans="3:3" x14ac:dyDescent="0.2">
      <c r="C2818" s="239"/>
    </row>
    <row r="2819" spans="3:3" x14ac:dyDescent="0.2">
      <c r="C2819" s="239"/>
    </row>
    <row r="2820" spans="3:3" x14ac:dyDescent="0.2">
      <c r="C2820" s="239"/>
    </row>
    <row r="2821" spans="3:3" x14ac:dyDescent="0.2">
      <c r="C2821" s="239"/>
    </row>
    <row r="2822" spans="3:3" x14ac:dyDescent="0.2">
      <c r="C2822" s="239"/>
    </row>
    <row r="2823" spans="3:3" x14ac:dyDescent="0.2">
      <c r="C2823" s="239"/>
    </row>
    <row r="2824" spans="3:3" x14ac:dyDescent="0.2">
      <c r="C2824" s="239"/>
    </row>
    <row r="2825" spans="3:3" x14ac:dyDescent="0.2">
      <c r="C2825" s="239"/>
    </row>
    <row r="2826" spans="3:3" x14ac:dyDescent="0.2">
      <c r="C2826" s="239"/>
    </row>
    <row r="2827" spans="3:3" x14ac:dyDescent="0.2">
      <c r="C2827" s="239"/>
    </row>
    <row r="2828" spans="3:3" x14ac:dyDescent="0.2">
      <c r="C2828" s="239"/>
    </row>
    <row r="2829" spans="3:3" x14ac:dyDescent="0.2">
      <c r="C2829" s="239"/>
    </row>
    <row r="2830" spans="3:3" x14ac:dyDescent="0.2">
      <c r="C2830" s="239"/>
    </row>
    <row r="2831" spans="3:3" x14ac:dyDescent="0.2">
      <c r="C2831" s="239"/>
    </row>
    <row r="2832" spans="3:3" x14ac:dyDescent="0.2">
      <c r="C2832" s="239"/>
    </row>
    <row r="2833" spans="3:3" x14ac:dyDescent="0.2">
      <c r="C2833" s="239"/>
    </row>
    <row r="2834" spans="3:3" x14ac:dyDescent="0.2">
      <c r="C2834" s="239"/>
    </row>
    <row r="2835" spans="3:3" x14ac:dyDescent="0.2">
      <c r="C2835" s="239"/>
    </row>
    <row r="2836" spans="3:3" x14ac:dyDescent="0.2">
      <c r="C2836" s="239"/>
    </row>
    <row r="2837" spans="3:3" x14ac:dyDescent="0.2">
      <c r="C2837" s="239"/>
    </row>
    <row r="2838" spans="3:3" x14ac:dyDescent="0.2">
      <c r="C2838" s="239"/>
    </row>
    <row r="2839" spans="3:3" x14ac:dyDescent="0.2">
      <c r="C2839" s="239"/>
    </row>
    <row r="2840" spans="3:3" x14ac:dyDescent="0.2">
      <c r="C2840" s="239"/>
    </row>
    <row r="2841" spans="3:3" x14ac:dyDescent="0.2">
      <c r="C2841" s="239"/>
    </row>
    <row r="2842" spans="3:3" x14ac:dyDescent="0.2">
      <c r="C2842" s="239"/>
    </row>
    <row r="2843" spans="3:3" x14ac:dyDescent="0.2">
      <c r="C2843" s="239"/>
    </row>
    <row r="2844" spans="3:3" x14ac:dyDescent="0.2">
      <c r="C2844" s="239"/>
    </row>
    <row r="2845" spans="3:3" x14ac:dyDescent="0.2">
      <c r="C2845" s="239"/>
    </row>
    <row r="2846" spans="3:3" x14ac:dyDescent="0.2">
      <c r="C2846" s="239"/>
    </row>
    <row r="2847" spans="3:3" x14ac:dyDescent="0.2">
      <c r="C2847" s="239"/>
    </row>
    <row r="2848" spans="3:3" x14ac:dyDescent="0.2">
      <c r="C2848" s="239"/>
    </row>
    <row r="2849" spans="3:3" x14ac:dyDescent="0.2">
      <c r="C2849" s="239"/>
    </row>
    <row r="2850" spans="3:3" x14ac:dyDescent="0.2">
      <c r="C2850" s="239"/>
    </row>
    <row r="2851" spans="3:3" x14ac:dyDescent="0.2">
      <c r="C2851" s="239"/>
    </row>
    <row r="2852" spans="3:3" x14ac:dyDescent="0.2">
      <c r="C2852" s="239"/>
    </row>
    <row r="2853" spans="3:3" x14ac:dyDescent="0.2">
      <c r="C2853" s="239"/>
    </row>
    <row r="2854" spans="3:3" x14ac:dyDescent="0.2">
      <c r="C2854" s="239"/>
    </row>
    <row r="2855" spans="3:3" x14ac:dyDescent="0.2">
      <c r="C2855" s="239"/>
    </row>
    <row r="2856" spans="3:3" x14ac:dyDescent="0.2">
      <c r="C2856" s="239"/>
    </row>
    <row r="2857" spans="3:3" x14ac:dyDescent="0.2">
      <c r="C2857" s="239"/>
    </row>
    <row r="2858" spans="3:3" x14ac:dyDescent="0.2">
      <c r="C2858" s="239"/>
    </row>
    <row r="2859" spans="3:3" x14ac:dyDescent="0.2">
      <c r="C2859" s="239"/>
    </row>
    <row r="2860" spans="3:3" x14ac:dyDescent="0.2">
      <c r="C2860" s="239"/>
    </row>
    <row r="2861" spans="3:3" x14ac:dyDescent="0.2">
      <c r="C2861" s="239"/>
    </row>
    <row r="2862" spans="3:3" x14ac:dyDescent="0.2">
      <c r="C2862" s="239"/>
    </row>
    <row r="2863" spans="3:3" x14ac:dyDescent="0.2">
      <c r="C2863" s="239"/>
    </row>
    <row r="2864" spans="3:3" x14ac:dyDescent="0.2">
      <c r="C2864" s="239"/>
    </row>
    <row r="2865" spans="3:3" x14ac:dyDescent="0.2">
      <c r="C2865" s="239"/>
    </row>
    <row r="2866" spans="3:3" x14ac:dyDescent="0.2">
      <c r="C2866" s="239"/>
    </row>
    <row r="2867" spans="3:3" x14ac:dyDescent="0.2">
      <c r="C2867" s="239"/>
    </row>
    <row r="2868" spans="3:3" x14ac:dyDescent="0.2">
      <c r="C2868" s="239"/>
    </row>
    <row r="2869" spans="3:3" x14ac:dyDescent="0.2">
      <c r="C2869" s="239"/>
    </row>
    <row r="2870" spans="3:3" x14ac:dyDescent="0.2">
      <c r="C2870" s="239"/>
    </row>
    <row r="2871" spans="3:3" x14ac:dyDescent="0.2">
      <c r="C2871" s="239"/>
    </row>
    <row r="2872" spans="3:3" x14ac:dyDescent="0.2">
      <c r="C2872" s="239"/>
    </row>
    <row r="2873" spans="3:3" x14ac:dyDescent="0.2">
      <c r="C2873" s="239"/>
    </row>
    <row r="2874" spans="3:3" x14ac:dyDescent="0.2">
      <c r="C2874" s="239"/>
    </row>
    <row r="2875" spans="3:3" x14ac:dyDescent="0.2">
      <c r="C2875" s="239"/>
    </row>
    <row r="2876" spans="3:3" x14ac:dyDescent="0.2">
      <c r="C2876" s="239"/>
    </row>
    <row r="2877" spans="3:3" x14ac:dyDescent="0.2">
      <c r="C2877" s="239"/>
    </row>
    <row r="2878" spans="3:3" x14ac:dyDescent="0.2">
      <c r="C2878" s="239"/>
    </row>
    <row r="2879" spans="3:3" x14ac:dyDescent="0.2">
      <c r="C2879" s="239"/>
    </row>
    <row r="2880" spans="3:3" x14ac:dyDescent="0.2">
      <c r="C2880" s="239"/>
    </row>
    <row r="2881" spans="3:3" x14ac:dyDescent="0.2">
      <c r="C2881" s="239"/>
    </row>
    <row r="2882" spans="3:3" x14ac:dyDescent="0.2">
      <c r="C2882" s="239"/>
    </row>
    <row r="2883" spans="3:3" x14ac:dyDescent="0.2">
      <c r="C2883" s="239"/>
    </row>
    <row r="2884" spans="3:3" x14ac:dyDescent="0.2">
      <c r="C2884" s="239"/>
    </row>
    <row r="2885" spans="3:3" x14ac:dyDescent="0.2">
      <c r="C2885" s="239"/>
    </row>
    <row r="2886" spans="3:3" x14ac:dyDescent="0.2">
      <c r="C2886" s="239"/>
    </row>
    <row r="2887" spans="3:3" x14ac:dyDescent="0.2">
      <c r="C2887" s="239"/>
    </row>
    <row r="2888" spans="3:3" x14ac:dyDescent="0.2">
      <c r="C2888" s="239"/>
    </row>
    <row r="2889" spans="3:3" x14ac:dyDescent="0.2">
      <c r="C2889" s="239"/>
    </row>
    <row r="2890" spans="3:3" x14ac:dyDescent="0.2">
      <c r="C2890" s="239"/>
    </row>
    <row r="2891" spans="3:3" x14ac:dyDescent="0.2">
      <c r="C2891" s="239"/>
    </row>
    <row r="2892" spans="3:3" x14ac:dyDescent="0.2">
      <c r="C2892" s="239"/>
    </row>
    <row r="2893" spans="3:3" x14ac:dyDescent="0.2">
      <c r="C2893" s="239"/>
    </row>
    <row r="2894" spans="3:3" x14ac:dyDescent="0.2">
      <c r="C2894" s="239"/>
    </row>
    <row r="2895" spans="3:3" x14ac:dyDescent="0.2">
      <c r="C2895" s="239"/>
    </row>
    <row r="2896" spans="3:3" x14ac:dyDescent="0.2">
      <c r="C2896" s="239"/>
    </row>
    <row r="2897" spans="3:3" x14ac:dyDescent="0.2">
      <c r="C2897" s="239"/>
    </row>
    <row r="2898" spans="3:3" x14ac:dyDescent="0.2">
      <c r="C2898" s="239"/>
    </row>
    <row r="2899" spans="3:3" x14ac:dyDescent="0.2">
      <c r="C2899" s="239"/>
    </row>
    <row r="2900" spans="3:3" x14ac:dyDescent="0.2">
      <c r="C2900" s="239"/>
    </row>
    <row r="2901" spans="3:3" x14ac:dyDescent="0.2">
      <c r="C2901" s="239"/>
    </row>
    <row r="2902" spans="3:3" x14ac:dyDescent="0.2">
      <c r="C2902" s="239"/>
    </row>
    <row r="2903" spans="3:3" x14ac:dyDescent="0.2">
      <c r="C2903" s="239"/>
    </row>
    <row r="2904" spans="3:3" x14ac:dyDescent="0.2">
      <c r="C2904" s="239"/>
    </row>
    <row r="2905" spans="3:3" x14ac:dyDescent="0.2">
      <c r="C2905" s="239"/>
    </row>
    <row r="2906" spans="3:3" x14ac:dyDescent="0.2">
      <c r="C2906" s="239"/>
    </row>
    <row r="2907" spans="3:3" x14ac:dyDescent="0.2">
      <c r="C2907" s="239"/>
    </row>
    <row r="2908" spans="3:3" x14ac:dyDescent="0.2">
      <c r="C2908" s="239"/>
    </row>
    <row r="2909" spans="3:3" x14ac:dyDescent="0.2">
      <c r="C2909" s="239"/>
    </row>
    <row r="2910" spans="3:3" x14ac:dyDescent="0.2">
      <c r="C2910" s="239"/>
    </row>
    <row r="2911" spans="3:3" x14ac:dyDescent="0.2">
      <c r="C2911" s="239"/>
    </row>
    <row r="2912" spans="3:3" x14ac:dyDescent="0.2">
      <c r="C2912" s="239"/>
    </row>
    <row r="2913" spans="3:3" x14ac:dyDescent="0.2">
      <c r="C2913" s="239"/>
    </row>
    <row r="2914" spans="3:3" x14ac:dyDescent="0.2">
      <c r="C2914" s="239"/>
    </row>
    <row r="2915" spans="3:3" x14ac:dyDescent="0.2">
      <c r="C2915" s="239"/>
    </row>
    <row r="2916" spans="3:3" x14ac:dyDescent="0.2">
      <c r="C2916" s="239"/>
    </row>
    <row r="2917" spans="3:3" x14ac:dyDescent="0.2">
      <c r="C2917" s="239"/>
    </row>
    <row r="2918" spans="3:3" x14ac:dyDescent="0.2">
      <c r="C2918" s="239"/>
    </row>
    <row r="2919" spans="3:3" x14ac:dyDescent="0.2">
      <c r="C2919" s="239"/>
    </row>
    <row r="2920" spans="3:3" x14ac:dyDescent="0.2">
      <c r="C2920" s="239"/>
    </row>
    <row r="2921" spans="3:3" x14ac:dyDescent="0.2">
      <c r="C2921" s="239"/>
    </row>
    <row r="2922" spans="3:3" x14ac:dyDescent="0.2">
      <c r="C2922" s="239"/>
    </row>
    <row r="2923" spans="3:3" x14ac:dyDescent="0.2">
      <c r="C2923" s="239"/>
    </row>
    <row r="2924" spans="3:3" x14ac:dyDescent="0.2">
      <c r="C2924" s="239"/>
    </row>
    <row r="2925" spans="3:3" x14ac:dyDescent="0.2">
      <c r="C2925" s="239"/>
    </row>
    <row r="2926" spans="3:3" x14ac:dyDescent="0.2">
      <c r="C2926" s="239"/>
    </row>
    <row r="2927" spans="3:3" x14ac:dyDescent="0.2">
      <c r="C2927" s="239"/>
    </row>
    <row r="2928" spans="3:3" x14ac:dyDescent="0.2">
      <c r="C2928" s="239"/>
    </row>
    <row r="2929" spans="3:3" x14ac:dyDescent="0.2">
      <c r="C2929" s="239"/>
    </row>
    <row r="2930" spans="3:3" x14ac:dyDescent="0.2">
      <c r="C2930" s="239"/>
    </row>
    <row r="2931" spans="3:3" x14ac:dyDescent="0.2">
      <c r="C2931" s="239"/>
    </row>
    <row r="2932" spans="3:3" x14ac:dyDescent="0.2">
      <c r="C2932" s="239"/>
    </row>
    <row r="2933" spans="3:3" x14ac:dyDescent="0.2">
      <c r="C2933" s="239"/>
    </row>
    <row r="2934" spans="3:3" x14ac:dyDescent="0.2">
      <c r="C2934" s="239"/>
    </row>
    <row r="2935" spans="3:3" x14ac:dyDescent="0.2">
      <c r="C2935" s="239"/>
    </row>
    <row r="2936" spans="3:3" x14ac:dyDescent="0.2">
      <c r="C2936" s="239"/>
    </row>
    <row r="2937" spans="3:3" x14ac:dyDescent="0.2">
      <c r="C2937" s="239"/>
    </row>
    <row r="2938" spans="3:3" x14ac:dyDescent="0.2">
      <c r="C2938" s="239"/>
    </row>
    <row r="2939" spans="3:3" x14ac:dyDescent="0.2">
      <c r="C2939" s="239"/>
    </row>
    <row r="2940" spans="3:3" x14ac:dyDescent="0.2">
      <c r="C2940" s="239"/>
    </row>
    <row r="2941" spans="3:3" x14ac:dyDescent="0.2">
      <c r="C2941" s="239"/>
    </row>
    <row r="2942" spans="3:3" x14ac:dyDescent="0.2">
      <c r="C2942" s="239"/>
    </row>
    <row r="2943" spans="3:3" x14ac:dyDescent="0.2">
      <c r="C2943" s="239"/>
    </row>
    <row r="2944" spans="3:3" x14ac:dyDescent="0.2">
      <c r="C2944" s="239"/>
    </row>
    <row r="2945" spans="3:3" x14ac:dyDescent="0.2">
      <c r="C2945" s="239"/>
    </row>
    <row r="2946" spans="3:3" x14ac:dyDescent="0.2">
      <c r="C2946" s="239"/>
    </row>
    <row r="2947" spans="3:3" x14ac:dyDescent="0.2">
      <c r="C2947" s="239"/>
    </row>
    <row r="2948" spans="3:3" x14ac:dyDescent="0.2">
      <c r="C2948" s="239"/>
    </row>
    <row r="2949" spans="3:3" x14ac:dyDescent="0.2">
      <c r="C2949" s="239"/>
    </row>
    <row r="2950" spans="3:3" x14ac:dyDescent="0.2">
      <c r="C2950" s="239"/>
    </row>
    <row r="2951" spans="3:3" x14ac:dyDescent="0.2">
      <c r="C2951" s="239"/>
    </row>
    <row r="2952" spans="3:3" x14ac:dyDescent="0.2">
      <c r="C2952" s="239"/>
    </row>
    <row r="2953" spans="3:3" x14ac:dyDescent="0.2">
      <c r="C2953" s="239"/>
    </row>
    <row r="2954" spans="3:3" x14ac:dyDescent="0.2">
      <c r="C2954" s="239"/>
    </row>
    <row r="2955" spans="3:3" x14ac:dyDescent="0.2">
      <c r="C2955" s="239"/>
    </row>
    <row r="2956" spans="3:3" x14ac:dyDescent="0.2">
      <c r="C2956" s="239"/>
    </row>
    <row r="2957" spans="3:3" x14ac:dyDescent="0.2">
      <c r="C2957" s="239"/>
    </row>
    <row r="2958" spans="3:3" x14ac:dyDescent="0.2">
      <c r="C2958" s="239"/>
    </row>
    <row r="2959" spans="3:3" x14ac:dyDescent="0.2">
      <c r="C2959" s="239"/>
    </row>
    <row r="2960" spans="3:3" x14ac:dyDescent="0.2">
      <c r="C2960" s="239"/>
    </row>
    <row r="2961" spans="3:3" x14ac:dyDescent="0.2">
      <c r="C2961" s="239"/>
    </row>
    <row r="2962" spans="3:3" x14ac:dyDescent="0.2">
      <c r="C2962" s="239"/>
    </row>
    <row r="2963" spans="3:3" x14ac:dyDescent="0.2">
      <c r="C2963" s="239"/>
    </row>
    <row r="2964" spans="3:3" x14ac:dyDescent="0.2">
      <c r="C2964" s="239"/>
    </row>
    <row r="2965" spans="3:3" x14ac:dyDescent="0.2">
      <c r="C2965" s="239"/>
    </row>
    <row r="2966" spans="3:3" x14ac:dyDescent="0.2">
      <c r="C2966" s="239"/>
    </row>
    <row r="2967" spans="3:3" x14ac:dyDescent="0.2">
      <c r="C2967" s="239"/>
    </row>
    <row r="2968" spans="3:3" x14ac:dyDescent="0.2">
      <c r="C2968" s="239"/>
    </row>
    <row r="2969" spans="3:3" x14ac:dyDescent="0.2">
      <c r="C2969" s="239"/>
    </row>
    <row r="2970" spans="3:3" x14ac:dyDescent="0.2">
      <c r="C2970" s="239"/>
    </row>
    <row r="2971" spans="3:3" x14ac:dyDescent="0.2">
      <c r="C2971" s="239"/>
    </row>
    <row r="2972" spans="3:3" x14ac:dyDescent="0.2">
      <c r="C2972" s="239"/>
    </row>
    <row r="2973" spans="3:3" x14ac:dyDescent="0.2">
      <c r="C2973" s="239"/>
    </row>
    <row r="2974" spans="3:3" x14ac:dyDescent="0.2">
      <c r="C2974" s="239"/>
    </row>
    <row r="2975" spans="3:3" x14ac:dyDescent="0.2">
      <c r="C2975" s="239"/>
    </row>
    <row r="2976" spans="3:3" x14ac:dyDescent="0.2">
      <c r="C2976" s="239"/>
    </row>
    <row r="2977" spans="3:3" x14ac:dyDescent="0.2">
      <c r="C2977" s="239"/>
    </row>
    <row r="2978" spans="3:3" x14ac:dyDescent="0.2">
      <c r="C2978" s="239"/>
    </row>
    <row r="2979" spans="3:3" x14ac:dyDescent="0.2">
      <c r="C2979" s="239"/>
    </row>
    <row r="2980" spans="3:3" x14ac:dyDescent="0.2">
      <c r="C2980" s="239"/>
    </row>
    <row r="2981" spans="3:3" x14ac:dyDescent="0.2">
      <c r="C2981" s="239"/>
    </row>
    <row r="2982" spans="3:3" x14ac:dyDescent="0.2">
      <c r="C2982" s="239"/>
    </row>
    <row r="2983" spans="3:3" x14ac:dyDescent="0.2">
      <c r="C2983" s="239"/>
    </row>
    <row r="2984" spans="3:3" x14ac:dyDescent="0.2">
      <c r="C2984" s="239"/>
    </row>
    <row r="2985" spans="3:3" x14ac:dyDescent="0.2">
      <c r="C2985" s="239"/>
    </row>
    <row r="2986" spans="3:3" x14ac:dyDescent="0.2">
      <c r="C2986" s="239"/>
    </row>
    <row r="2987" spans="3:3" x14ac:dyDescent="0.2">
      <c r="C2987" s="239"/>
    </row>
    <row r="2988" spans="3:3" x14ac:dyDescent="0.2">
      <c r="C2988" s="239"/>
    </row>
    <row r="2989" spans="3:3" x14ac:dyDescent="0.2">
      <c r="C2989" s="239"/>
    </row>
    <row r="2990" spans="3:3" x14ac:dyDescent="0.2">
      <c r="C2990" s="239"/>
    </row>
    <row r="2991" spans="3:3" x14ac:dyDescent="0.2">
      <c r="C2991" s="239"/>
    </row>
    <row r="2992" spans="3:3" x14ac:dyDescent="0.2">
      <c r="C2992" s="239"/>
    </row>
    <row r="2993" spans="3:3" x14ac:dyDescent="0.2">
      <c r="C2993" s="239"/>
    </row>
    <row r="2994" spans="3:3" x14ac:dyDescent="0.2">
      <c r="C2994" s="239"/>
    </row>
    <row r="2995" spans="3:3" x14ac:dyDescent="0.2">
      <c r="C2995" s="239"/>
    </row>
    <row r="2996" spans="3:3" x14ac:dyDescent="0.2">
      <c r="C2996" s="239"/>
    </row>
    <row r="2997" spans="3:3" x14ac:dyDescent="0.2">
      <c r="C2997" s="239"/>
    </row>
    <row r="2998" spans="3:3" x14ac:dyDescent="0.2">
      <c r="C2998" s="239"/>
    </row>
    <row r="2999" spans="3:3" x14ac:dyDescent="0.2">
      <c r="C2999" s="239"/>
    </row>
    <row r="3000" spans="3:3" x14ac:dyDescent="0.2">
      <c r="C3000" s="239"/>
    </row>
    <row r="3001" spans="3:3" x14ac:dyDescent="0.2">
      <c r="C3001" s="239"/>
    </row>
    <row r="3002" spans="3:3" x14ac:dyDescent="0.2">
      <c r="C3002" s="239"/>
    </row>
    <row r="3003" spans="3:3" x14ac:dyDescent="0.2">
      <c r="C3003" s="239"/>
    </row>
    <row r="3004" spans="3:3" x14ac:dyDescent="0.2">
      <c r="C3004" s="239"/>
    </row>
    <row r="3005" spans="3:3" x14ac:dyDescent="0.2">
      <c r="C3005" s="239"/>
    </row>
    <row r="3006" spans="3:3" x14ac:dyDescent="0.2">
      <c r="C3006" s="239"/>
    </row>
    <row r="3007" spans="3:3" x14ac:dyDescent="0.2">
      <c r="C3007" s="239"/>
    </row>
    <row r="3008" spans="3:3" x14ac:dyDescent="0.2">
      <c r="C3008" s="239"/>
    </row>
    <row r="3009" spans="3:3" x14ac:dyDescent="0.2">
      <c r="C3009" s="239"/>
    </row>
    <row r="3010" spans="3:3" x14ac:dyDescent="0.2">
      <c r="C3010" s="239"/>
    </row>
    <row r="3011" spans="3:3" x14ac:dyDescent="0.2">
      <c r="C3011" s="239"/>
    </row>
    <row r="3012" spans="3:3" x14ac:dyDescent="0.2">
      <c r="C3012" s="239"/>
    </row>
    <row r="3013" spans="3:3" x14ac:dyDescent="0.2">
      <c r="C3013" s="239"/>
    </row>
    <row r="3014" spans="3:3" x14ac:dyDescent="0.2">
      <c r="C3014" s="239"/>
    </row>
    <row r="3015" spans="3:3" x14ac:dyDescent="0.2">
      <c r="C3015" s="239"/>
    </row>
    <row r="3016" spans="3:3" x14ac:dyDescent="0.2">
      <c r="C3016" s="239"/>
    </row>
    <row r="3017" spans="3:3" x14ac:dyDescent="0.2">
      <c r="C3017" s="239"/>
    </row>
    <row r="3018" spans="3:3" x14ac:dyDescent="0.2">
      <c r="C3018" s="239"/>
    </row>
    <row r="3019" spans="3:3" x14ac:dyDescent="0.2">
      <c r="C3019" s="239"/>
    </row>
    <row r="3020" spans="3:3" x14ac:dyDescent="0.2">
      <c r="C3020" s="239"/>
    </row>
    <row r="3021" spans="3:3" x14ac:dyDescent="0.2">
      <c r="C3021" s="239"/>
    </row>
    <row r="3022" spans="3:3" x14ac:dyDescent="0.2">
      <c r="C3022" s="239"/>
    </row>
    <row r="3023" spans="3:3" x14ac:dyDescent="0.2">
      <c r="C3023" s="239"/>
    </row>
    <row r="3024" spans="3:3" x14ac:dyDescent="0.2">
      <c r="C3024" s="239"/>
    </row>
    <row r="3025" spans="3:3" x14ac:dyDescent="0.2">
      <c r="C3025" s="239"/>
    </row>
    <row r="3026" spans="3:3" x14ac:dyDescent="0.2">
      <c r="C3026" s="239"/>
    </row>
    <row r="3027" spans="3:3" x14ac:dyDescent="0.2">
      <c r="C3027" s="239"/>
    </row>
    <row r="3028" spans="3:3" x14ac:dyDescent="0.2">
      <c r="C3028" s="239"/>
    </row>
    <row r="3029" spans="3:3" x14ac:dyDescent="0.2">
      <c r="C3029" s="239"/>
    </row>
    <row r="3030" spans="3:3" x14ac:dyDescent="0.2">
      <c r="C3030" s="239"/>
    </row>
    <row r="3031" spans="3:3" x14ac:dyDescent="0.2">
      <c r="C3031" s="239"/>
    </row>
    <row r="3032" spans="3:3" x14ac:dyDescent="0.2">
      <c r="C3032" s="239"/>
    </row>
    <row r="3033" spans="3:3" x14ac:dyDescent="0.2">
      <c r="C3033" s="239"/>
    </row>
    <row r="3034" spans="3:3" x14ac:dyDescent="0.2">
      <c r="C3034" s="239"/>
    </row>
    <row r="3035" spans="3:3" x14ac:dyDescent="0.2">
      <c r="C3035" s="239"/>
    </row>
    <row r="3036" spans="3:3" x14ac:dyDescent="0.2">
      <c r="C3036" s="239"/>
    </row>
    <row r="3037" spans="3:3" x14ac:dyDescent="0.2">
      <c r="C3037" s="239"/>
    </row>
    <row r="3038" spans="3:3" x14ac:dyDescent="0.2">
      <c r="C3038" s="239"/>
    </row>
    <row r="3039" spans="3:3" x14ac:dyDescent="0.2">
      <c r="C3039" s="239"/>
    </row>
    <row r="3040" spans="3:3" x14ac:dyDescent="0.2">
      <c r="C3040" s="239"/>
    </row>
    <row r="3041" spans="3:3" x14ac:dyDescent="0.2">
      <c r="C3041" s="239"/>
    </row>
    <row r="3042" spans="3:3" x14ac:dyDescent="0.2">
      <c r="C3042" s="239"/>
    </row>
    <row r="3043" spans="3:3" x14ac:dyDescent="0.2">
      <c r="C3043" s="239"/>
    </row>
    <row r="3044" spans="3:3" x14ac:dyDescent="0.2">
      <c r="C3044" s="239"/>
    </row>
    <row r="3045" spans="3:3" x14ac:dyDescent="0.2">
      <c r="C3045" s="239"/>
    </row>
    <row r="3046" spans="3:3" x14ac:dyDescent="0.2">
      <c r="C3046" s="239"/>
    </row>
    <row r="3047" spans="3:3" x14ac:dyDescent="0.2">
      <c r="C3047" s="239"/>
    </row>
    <row r="3048" spans="3:3" x14ac:dyDescent="0.2">
      <c r="C3048" s="239"/>
    </row>
    <row r="3049" spans="3:3" x14ac:dyDescent="0.2">
      <c r="C3049" s="239"/>
    </row>
    <row r="3050" spans="3:3" x14ac:dyDescent="0.2">
      <c r="C3050" s="239"/>
    </row>
    <row r="3051" spans="3:3" x14ac:dyDescent="0.2">
      <c r="C3051" s="239"/>
    </row>
    <row r="3052" spans="3:3" x14ac:dyDescent="0.2">
      <c r="C3052" s="239"/>
    </row>
    <row r="3053" spans="3:3" x14ac:dyDescent="0.2">
      <c r="C3053" s="239"/>
    </row>
    <row r="3054" spans="3:3" x14ac:dyDescent="0.2">
      <c r="C3054" s="239"/>
    </row>
    <row r="3055" spans="3:3" x14ac:dyDescent="0.2">
      <c r="C3055" s="239"/>
    </row>
    <row r="3056" spans="3:3" x14ac:dyDescent="0.2">
      <c r="C3056" s="239"/>
    </row>
    <row r="3057" spans="3:3" x14ac:dyDescent="0.2">
      <c r="C3057" s="239"/>
    </row>
    <row r="3058" spans="3:3" x14ac:dyDescent="0.2">
      <c r="C3058" s="239"/>
    </row>
    <row r="3059" spans="3:3" x14ac:dyDescent="0.2">
      <c r="C3059" s="239"/>
    </row>
    <row r="3060" spans="3:3" x14ac:dyDescent="0.2">
      <c r="C3060" s="239"/>
    </row>
    <row r="3061" spans="3:3" x14ac:dyDescent="0.2">
      <c r="C3061" s="239"/>
    </row>
    <row r="3062" spans="3:3" x14ac:dyDescent="0.2">
      <c r="C3062" s="239"/>
    </row>
    <row r="3063" spans="3:3" x14ac:dyDescent="0.2">
      <c r="C3063" s="239"/>
    </row>
    <row r="3064" spans="3:3" x14ac:dyDescent="0.2">
      <c r="C3064" s="239"/>
    </row>
    <row r="3065" spans="3:3" x14ac:dyDescent="0.2">
      <c r="C3065" s="239"/>
    </row>
    <row r="3066" spans="3:3" x14ac:dyDescent="0.2">
      <c r="C3066" s="239"/>
    </row>
    <row r="3067" spans="3:3" x14ac:dyDescent="0.2">
      <c r="C3067" s="239"/>
    </row>
    <row r="3068" spans="3:3" x14ac:dyDescent="0.2">
      <c r="C3068" s="239"/>
    </row>
    <row r="3069" spans="3:3" x14ac:dyDescent="0.2">
      <c r="C3069" s="239"/>
    </row>
    <row r="3070" spans="3:3" x14ac:dyDescent="0.2">
      <c r="C3070" s="239"/>
    </row>
    <row r="3071" spans="3:3" x14ac:dyDescent="0.2">
      <c r="C3071" s="239"/>
    </row>
    <row r="3072" spans="3:3" x14ac:dyDescent="0.2">
      <c r="C3072" s="239"/>
    </row>
    <row r="3073" spans="3:3" x14ac:dyDescent="0.2">
      <c r="C3073" s="239"/>
    </row>
    <row r="3074" spans="3:3" x14ac:dyDescent="0.2">
      <c r="C3074" s="239"/>
    </row>
    <row r="3075" spans="3:3" x14ac:dyDescent="0.2">
      <c r="C3075" s="239"/>
    </row>
    <row r="3076" spans="3:3" x14ac:dyDescent="0.2">
      <c r="C3076" s="239"/>
    </row>
    <row r="3077" spans="3:3" x14ac:dyDescent="0.2">
      <c r="C3077" s="239"/>
    </row>
    <row r="3078" spans="3:3" x14ac:dyDescent="0.2">
      <c r="C3078" s="239"/>
    </row>
    <row r="3079" spans="3:3" x14ac:dyDescent="0.2">
      <c r="C3079" s="239"/>
    </row>
    <row r="3080" spans="3:3" x14ac:dyDescent="0.2">
      <c r="C3080" s="239"/>
    </row>
    <row r="3081" spans="3:3" x14ac:dyDescent="0.2">
      <c r="C3081" s="239"/>
    </row>
    <row r="3082" spans="3:3" x14ac:dyDescent="0.2">
      <c r="C3082" s="239"/>
    </row>
    <row r="3083" spans="3:3" x14ac:dyDescent="0.2">
      <c r="C3083" s="239"/>
    </row>
    <row r="3084" spans="3:3" x14ac:dyDescent="0.2">
      <c r="C3084" s="239"/>
    </row>
    <row r="3085" spans="3:3" x14ac:dyDescent="0.2">
      <c r="C3085" s="239"/>
    </row>
    <row r="3086" spans="3:3" x14ac:dyDescent="0.2">
      <c r="C3086" s="239"/>
    </row>
    <row r="3087" spans="3:3" x14ac:dyDescent="0.2">
      <c r="C3087" s="239"/>
    </row>
    <row r="3088" spans="3:3" x14ac:dyDescent="0.2">
      <c r="C3088" s="239"/>
    </row>
    <row r="3089" spans="3:3" x14ac:dyDescent="0.2">
      <c r="C3089" s="239"/>
    </row>
    <row r="3090" spans="3:3" x14ac:dyDescent="0.2">
      <c r="C3090" s="239"/>
    </row>
    <row r="3091" spans="3:3" x14ac:dyDescent="0.2">
      <c r="C3091" s="239"/>
    </row>
    <row r="3092" spans="3:3" x14ac:dyDescent="0.2">
      <c r="C3092" s="239"/>
    </row>
    <row r="3093" spans="3:3" x14ac:dyDescent="0.2">
      <c r="C3093" s="239"/>
    </row>
    <row r="3094" spans="3:3" x14ac:dyDescent="0.2">
      <c r="C3094" s="239"/>
    </row>
    <row r="3095" spans="3:3" x14ac:dyDescent="0.2">
      <c r="C3095" s="239"/>
    </row>
    <row r="3096" spans="3:3" x14ac:dyDescent="0.2">
      <c r="C3096" s="239"/>
    </row>
    <row r="3097" spans="3:3" x14ac:dyDescent="0.2">
      <c r="C3097" s="239"/>
    </row>
    <row r="3098" spans="3:3" x14ac:dyDescent="0.2">
      <c r="C3098" s="239"/>
    </row>
    <row r="3099" spans="3:3" x14ac:dyDescent="0.2">
      <c r="C3099" s="239"/>
    </row>
    <row r="3100" spans="3:3" x14ac:dyDescent="0.2">
      <c r="C3100" s="239"/>
    </row>
    <row r="3101" spans="3:3" x14ac:dyDescent="0.2">
      <c r="C3101" s="239"/>
    </row>
    <row r="3102" spans="3:3" x14ac:dyDescent="0.2">
      <c r="C3102" s="239"/>
    </row>
    <row r="3103" spans="3:3" x14ac:dyDescent="0.2">
      <c r="C3103" s="239"/>
    </row>
    <row r="3104" spans="3:3" x14ac:dyDescent="0.2">
      <c r="C3104" s="239"/>
    </row>
    <row r="3105" spans="3:3" x14ac:dyDescent="0.2">
      <c r="C3105" s="239"/>
    </row>
    <row r="3106" spans="3:3" x14ac:dyDescent="0.2">
      <c r="C3106" s="239"/>
    </row>
    <row r="3107" spans="3:3" x14ac:dyDescent="0.2">
      <c r="C3107" s="239"/>
    </row>
    <row r="3108" spans="3:3" x14ac:dyDescent="0.2">
      <c r="C3108" s="239"/>
    </row>
    <row r="3109" spans="3:3" x14ac:dyDescent="0.2">
      <c r="C3109" s="239"/>
    </row>
    <row r="3110" spans="3:3" x14ac:dyDescent="0.2">
      <c r="C3110" s="239"/>
    </row>
    <row r="3111" spans="3:3" x14ac:dyDescent="0.2">
      <c r="C3111" s="239"/>
    </row>
    <row r="3112" spans="3:3" x14ac:dyDescent="0.2">
      <c r="C3112" s="239"/>
    </row>
    <row r="3113" spans="3:3" x14ac:dyDescent="0.2">
      <c r="C3113" s="239"/>
    </row>
    <row r="3114" spans="3:3" x14ac:dyDescent="0.2">
      <c r="C3114" s="239"/>
    </row>
    <row r="3115" spans="3:3" x14ac:dyDescent="0.2">
      <c r="C3115" s="239"/>
    </row>
    <row r="3116" spans="3:3" x14ac:dyDescent="0.2">
      <c r="C3116" s="239"/>
    </row>
    <row r="3117" spans="3:3" x14ac:dyDescent="0.2">
      <c r="C3117" s="239"/>
    </row>
    <row r="3118" spans="3:3" x14ac:dyDescent="0.2">
      <c r="C3118" s="239"/>
    </row>
    <row r="3119" spans="3:3" x14ac:dyDescent="0.2">
      <c r="C3119" s="239"/>
    </row>
    <row r="3120" spans="3:3" x14ac:dyDescent="0.2">
      <c r="C3120" s="239"/>
    </row>
    <row r="3121" spans="3:3" x14ac:dyDescent="0.2">
      <c r="C3121" s="239"/>
    </row>
    <row r="3122" spans="3:3" x14ac:dyDescent="0.2">
      <c r="C3122" s="239"/>
    </row>
    <row r="3123" spans="3:3" x14ac:dyDescent="0.2">
      <c r="C3123" s="239"/>
    </row>
    <row r="3124" spans="3:3" x14ac:dyDescent="0.2">
      <c r="C3124" s="239"/>
    </row>
    <row r="3125" spans="3:3" x14ac:dyDescent="0.2">
      <c r="C3125" s="239"/>
    </row>
    <row r="3126" spans="3:3" x14ac:dyDescent="0.2">
      <c r="C3126" s="239"/>
    </row>
    <row r="3127" spans="3:3" x14ac:dyDescent="0.2">
      <c r="C3127" s="239"/>
    </row>
    <row r="3128" spans="3:3" x14ac:dyDescent="0.2">
      <c r="C3128" s="239"/>
    </row>
    <row r="3129" spans="3:3" x14ac:dyDescent="0.2">
      <c r="C3129" s="239"/>
    </row>
    <row r="3130" spans="3:3" x14ac:dyDescent="0.2">
      <c r="C3130" s="239"/>
    </row>
    <row r="3131" spans="3:3" x14ac:dyDescent="0.2">
      <c r="C3131" s="239"/>
    </row>
    <row r="3132" spans="3:3" x14ac:dyDescent="0.2">
      <c r="C3132" s="239"/>
    </row>
    <row r="3133" spans="3:3" x14ac:dyDescent="0.2">
      <c r="C3133" s="239"/>
    </row>
    <row r="3134" spans="3:3" x14ac:dyDescent="0.2">
      <c r="C3134" s="239"/>
    </row>
    <row r="3135" spans="3:3" x14ac:dyDescent="0.2">
      <c r="C3135" s="239"/>
    </row>
    <row r="3136" spans="3:3" x14ac:dyDescent="0.2">
      <c r="C3136" s="239"/>
    </row>
    <row r="3137" spans="3:3" x14ac:dyDescent="0.2">
      <c r="C3137" s="239"/>
    </row>
    <row r="3138" spans="3:3" x14ac:dyDescent="0.2">
      <c r="C3138" s="239"/>
    </row>
    <row r="3139" spans="3:3" x14ac:dyDescent="0.2">
      <c r="C3139" s="239"/>
    </row>
    <row r="3140" spans="3:3" x14ac:dyDescent="0.2">
      <c r="C3140" s="239"/>
    </row>
    <row r="3141" spans="3:3" x14ac:dyDescent="0.2">
      <c r="C3141" s="239"/>
    </row>
    <row r="3142" spans="3:3" x14ac:dyDescent="0.2">
      <c r="C3142" s="239"/>
    </row>
    <row r="3143" spans="3:3" x14ac:dyDescent="0.2">
      <c r="C3143" s="239"/>
    </row>
    <row r="3144" spans="3:3" x14ac:dyDescent="0.2">
      <c r="C3144" s="239"/>
    </row>
    <row r="3145" spans="3:3" x14ac:dyDescent="0.2">
      <c r="C3145" s="239"/>
    </row>
    <row r="3146" spans="3:3" x14ac:dyDescent="0.2">
      <c r="C3146" s="239"/>
    </row>
    <row r="3147" spans="3:3" x14ac:dyDescent="0.2">
      <c r="C3147" s="239"/>
    </row>
    <row r="3148" spans="3:3" x14ac:dyDescent="0.2">
      <c r="C3148" s="239"/>
    </row>
    <row r="3149" spans="3:3" x14ac:dyDescent="0.2">
      <c r="C3149" s="239"/>
    </row>
    <row r="3150" spans="3:3" x14ac:dyDescent="0.2">
      <c r="C3150" s="239"/>
    </row>
    <row r="3151" spans="3:3" x14ac:dyDescent="0.2">
      <c r="C3151" s="239"/>
    </row>
    <row r="3152" spans="3:3" x14ac:dyDescent="0.2">
      <c r="C3152" s="239"/>
    </row>
    <row r="3153" spans="3:3" x14ac:dyDescent="0.2">
      <c r="C3153" s="239"/>
    </row>
    <row r="3154" spans="3:3" x14ac:dyDescent="0.2">
      <c r="C3154" s="239"/>
    </row>
    <row r="3155" spans="3:3" x14ac:dyDescent="0.2">
      <c r="C3155" s="239"/>
    </row>
    <row r="3156" spans="3:3" x14ac:dyDescent="0.2">
      <c r="C3156" s="239"/>
    </row>
    <row r="3157" spans="3:3" x14ac:dyDescent="0.2">
      <c r="C3157" s="239"/>
    </row>
    <row r="3158" spans="3:3" x14ac:dyDescent="0.2">
      <c r="C3158" s="239"/>
    </row>
    <row r="3159" spans="3:3" x14ac:dyDescent="0.2">
      <c r="C3159" s="239"/>
    </row>
    <row r="3160" spans="3:3" x14ac:dyDescent="0.2">
      <c r="C3160" s="239"/>
    </row>
    <row r="3161" spans="3:3" x14ac:dyDescent="0.2">
      <c r="C3161" s="239"/>
    </row>
    <row r="3162" spans="3:3" x14ac:dyDescent="0.2">
      <c r="C3162" s="239"/>
    </row>
    <row r="3163" spans="3:3" x14ac:dyDescent="0.2">
      <c r="C3163" s="239"/>
    </row>
    <row r="3164" spans="3:3" x14ac:dyDescent="0.2">
      <c r="C3164" s="239"/>
    </row>
    <row r="3165" spans="3:3" x14ac:dyDescent="0.2">
      <c r="C3165" s="239"/>
    </row>
    <row r="3166" spans="3:3" x14ac:dyDescent="0.2">
      <c r="C3166" s="239"/>
    </row>
    <row r="3167" spans="3:3" x14ac:dyDescent="0.2">
      <c r="C3167" s="239"/>
    </row>
    <row r="3168" spans="3:3" x14ac:dyDescent="0.2">
      <c r="C3168" s="239"/>
    </row>
    <row r="3169" spans="3:3" x14ac:dyDescent="0.2">
      <c r="C3169" s="239"/>
    </row>
    <row r="3170" spans="3:3" x14ac:dyDescent="0.2">
      <c r="C3170" s="239"/>
    </row>
    <row r="3171" spans="3:3" x14ac:dyDescent="0.2">
      <c r="C3171" s="239"/>
    </row>
    <row r="3172" spans="3:3" x14ac:dyDescent="0.2">
      <c r="C3172" s="239"/>
    </row>
    <row r="3173" spans="3:3" x14ac:dyDescent="0.2">
      <c r="C3173" s="239"/>
    </row>
    <row r="3174" spans="3:3" x14ac:dyDescent="0.2">
      <c r="C3174" s="239"/>
    </row>
    <row r="3175" spans="3:3" x14ac:dyDescent="0.2">
      <c r="C3175" s="239"/>
    </row>
    <row r="3176" spans="3:3" x14ac:dyDescent="0.2">
      <c r="C3176" s="239"/>
    </row>
    <row r="3177" spans="3:3" x14ac:dyDescent="0.2">
      <c r="C3177" s="239"/>
    </row>
    <row r="3178" spans="3:3" x14ac:dyDescent="0.2">
      <c r="C3178" s="239"/>
    </row>
    <row r="3179" spans="3:3" x14ac:dyDescent="0.2">
      <c r="C3179" s="239"/>
    </row>
    <row r="3180" spans="3:3" x14ac:dyDescent="0.2">
      <c r="C3180" s="239"/>
    </row>
    <row r="3181" spans="3:3" x14ac:dyDescent="0.2">
      <c r="C3181" s="239"/>
    </row>
    <row r="3182" spans="3:3" x14ac:dyDescent="0.2">
      <c r="C3182" s="239"/>
    </row>
    <row r="3183" spans="3:3" x14ac:dyDescent="0.2">
      <c r="C3183" s="239"/>
    </row>
    <row r="3184" spans="3:3" x14ac:dyDescent="0.2">
      <c r="C3184" s="239"/>
    </row>
    <row r="3185" spans="3:3" x14ac:dyDescent="0.2">
      <c r="C3185" s="239"/>
    </row>
    <row r="3186" spans="3:3" x14ac:dyDescent="0.2">
      <c r="C3186" s="239"/>
    </row>
    <row r="3187" spans="3:3" x14ac:dyDescent="0.2">
      <c r="C3187" s="239"/>
    </row>
    <row r="3188" spans="3:3" x14ac:dyDescent="0.2">
      <c r="C3188" s="239"/>
    </row>
    <row r="3189" spans="3:3" x14ac:dyDescent="0.2">
      <c r="C3189" s="239"/>
    </row>
    <row r="3190" spans="3:3" x14ac:dyDescent="0.2">
      <c r="C3190" s="239"/>
    </row>
    <row r="3191" spans="3:3" x14ac:dyDescent="0.2">
      <c r="C3191" s="239"/>
    </row>
    <row r="3192" spans="3:3" x14ac:dyDescent="0.2">
      <c r="C3192" s="239"/>
    </row>
    <row r="3193" spans="3:3" x14ac:dyDescent="0.2">
      <c r="C3193" s="239"/>
    </row>
    <row r="3194" spans="3:3" x14ac:dyDescent="0.2">
      <c r="C3194" s="239"/>
    </row>
    <row r="3195" spans="3:3" x14ac:dyDescent="0.2">
      <c r="C3195" s="239"/>
    </row>
    <row r="3196" spans="3:3" x14ac:dyDescent="0.2">
      <c r="C3196" s="239"/>
    </row>
    <row r="3197" spans="3:3" x14ac:dyDescent="0.2">
      <c r="C3197" s="239"/>
    </row>
    <row r="3198" spans="3:3" x14ac:dyDescent="0.2">
      <c r="C3198" s="239"/>
    </row>
    <row r="3199" spans="3:3" x14ac:dyDescent="0.2">
      <c r="C3199" s="239"/>
    </row>
    <row r="3200" spans="3:3" x14ac:dyDescent="0.2">
      <c r="C3200" s="239"/>
    </row>
    <row r="3201" spans="3:3" x14ac:dyDescent="0.2">
      <c r="C3201" s="239"/>
    </row>
    <row r="3202" spans="3:3" x14ac:dyDescent="0.2">
      <c r="C3202" s="239"/>
    </row>
    <row r="3203" spans="3:3" x14ac:dyDescent="0.2">
      <c r="C3203" s="239"/>
    </row>
    <row r="3204" spans="3:3" x14ac:dyDescent="0.2">
      <c r="C3204" s="239"/>
    </row>
    <row r="3205" spans="3:3" x14ac:dyDescent="0.2">
      <c r="C3205" s="239"/>
    </row>
    <row r="3206" spans="3:3" x14ac:dyDescent="0.2">
      <c r="C3206" s="239"/>
    </row>
    <row r="3207" spans="3:3" x14ac:dyDescent="0.2">
      <c r="C3207" s="239"/>
    </row>
    <row r="3208" spans="3:3" x14ac:dyDescent="0.2">
      <c r="C3208" s="239"/>
    </row>
    <row r="3209" spans="3:3" x14ac:dyDescent="0.2">
      <c r="C3209" s="239"/>
    </row>
    <row r="3210" spans="3:3" x14ac:dyDescent="0.2">
      <c r="C3210" s="239"/>
    </row>
    <row r="3211" spans="3:3" x14ac:dyDescent="0.2">
      <c r="C3211" s="239"/>
    </row>
    <row r="3212" spans="3:3" x14ac:dyDescent="0.2">
      <c r="C3212" s="239"/>
    </row>
    <row r="3213" spans="3:3" x14ac:dyDescent="0.2">
      <c r="C3213" s="239"/>
    </row>
    <row r="3214" spans="3:3" x14ac:dyDescent="0.2">
      <c r="C3214" s="239"/>
    </row>
    <row r="3215" spans="3:3" x14ac:dyDescent="0.2">
      <c r="C3215" s="239"/>
    </row>
    <row r="3216" spans="3:3" x14ac:dyDescent="0.2">
      <c r="C3216" s="239"/>
    </row>
    <row r="3217" spans="3:3" x14ac:dyDescent="0.2">
      <c r="C3217" s="239"/>
    </row>
    <row r="3218" spans="3:3" x14ac:dyDescent="0.2">
      <c r="C3218" s="239"/>
    </row>
    <row r="3219" spans="3:3" x14ac:dyDescent="0.2">
      <c r="C3219" s="239"/>
    </row>
    <row r="3220" spans="3:3" x14ac:dyDescent="0.2">
      <c r="C3220" s="239"/>
    </row>
    <row r="3221" spans="3:3" x14ac:dyDescent="0.2">
      <c r="C3221" s="239"/>
    </row>
    <row r="3222" spans="3:3" x14ac:dyDescent="0.2">
      <c r="C3222" s="239"/>
    </row>
    <row r="3223" spans="3:3" x14ac:dyDescent="0.2">
      <c r="C3223" s="239"/>
    </row>
    <row r="3224" spans="3:3" x14ac:dyDescent="0.2">
      <c r="C3224" s="239"/>
    </row>
    <row r="3225" spans="3:3" x14ac:dyDescent="0.2">
      <c r="C3225" s="239"/>
    </row>
    <row r="3226" spans="3:3" x14ac:dyDescent="0.2">
      <c r="C3226" s="239"/>
    </row>
    <row r="3227" spans="3:3" x14ac:dyDescent="0.2">
      <c r="C3227" s="239"/>
    </row>
    <row r="3228" spans="3:3" x14ac:dyDescent="0.2">
      <c r="C3228" s="239"/>
    </row>
    <row r="3229" spans="3:3" x14ac:dyDescent="0.2">
      <c r="C3229" s="239"/>
    </row>
    <row r="3230" spans="3:3" x14ac:dyDescent="0.2">
      <c r="C3230" s="239"/>
    </row>
    <row r="3231" spans="3:3" x14ac:dyDescent="0.2">
      <c r="C3231" s="239"/>
    </row>
    <row r="3232" spans="3:3" x14ac:dyDescent="0.2">
      <c r="C3232" s="239"/>
    </row>
    <row r="3233" spans="3:3" x14ac:dyDescent="0.2">
      <c r="C3233" s="239"/>
    </row>
    <row r="3234" spans="3:3" x14ac:dyDescent="0.2">
      <c r="C3234" s="239"/>
    </row>
    <row r="3235" spans="3:3" x14ac:dyDescent="0.2">
      <c r="C3235" s="239"/>
    </row>
    <row r="3236" spans="3:3" x14ac:dyDescent="0.2">
      <c r="C3236" s="239"/>
    </row>
    <row r="3237" spans="3:3" x14ac:dyDescent="0.2">
      <c r="C3237" s="239"/>
    </row>
    <row r="3238" spans="3:3" x14ac:dyDescent="0.2">
      <c r="C3238" s="239"/>
    </row>
    <row r="3239" spans="3:3" x14ac:dyDescent="0.2">
      <c r="C3239" s="239"/>
    </row>
    <row r="3240" spans="3:3" x14ac:dyDescent="0.2">
      <c r="C3240" s="239"/>
    </row>
    <row r="3241" spans="3:3" x14ac:dyDescent="0.2">
      <c r="C3241" s="239"/>
    </row>
    <row r="3242" spans="3:3" x14ac:dyDescent="0.2">
      <c r="C3242" s="239"/>
    </row>
    <row r="3243" spans="3:3" x14ac:dyDescent="0.2">
      <c r="C3243" s="239"/>
    </row>
    <row r="3244" spans="3:3" x14ac:dyDescent="0.2">
      <c r="C3244" s="239"/>
    </row>
    <row r="3245" spans="3:3" x14ac:dyDescent="0.2">
      <c r="C3245" s="239"/>
    </row>
    <row r="3246" spans="3:3" x14ac:dyDescent="0.2">
      <c r="C3246" s="239"/>
    </row>
    <row r="3247" spans="3:3" x14ac:dyDescent="0.2">
      <c r="C3247" s="239"/>
    </row>
    <row r="3248" spans="3:3" x14ac:dyDescent="0.2">
      <c r="C3248" s="239"/>
    </row>
    <row r="3249" spans="3:3" x14ac:dyDescent="0.2">
      <c r="C3249" s="239"/>
    </row>
    <row r="3250" spans="3:3" x14ac:dyDescent="0.2">
      <c r="C3250" s="239"/>
    </row>
    <row r="3251" spans="3:3" x14ac:dyDescent="0.2">
      <c r="C3251" s="239"/>
    </row>
    <row r="3252" spans="3:3" x14ac:dyDescent="0.2">
      <c r="C3252" s="239"/>
    </row>
    <row r="3253" spans="3:3" x14ac:dyDescent="0.2">
      <c r="C3253" s="239"/>
    </row>
    <row r="3254" spans="3:3" x14ac:dyDescent="0.2">
      <c r="C3254" s="239"/>
    </row>
    <row r="3255" spans="3:3" x14ac:dyDescent="0.2">
      <c r="C3255" s="239"/>
    </row>
    <row r="3256" spans="3:3" x14ac:dyDescent="0.2">
      <c r="C3256" s="239"/>
    </row>
    <row r="3257" spans="3:3" x14ac:dyDescent="0.2">
      <c r="C3257" s="239"/>
    </row>
    <row r="3258" spans="3:3" x14ac:dyDescent="0.2">
      <c r="C3258" s="239"/>
    </row>
    <row r="3259" spans="3:3" x14ac:dyDescent="0.2">
      <c r="C3259" s="239"/>
    </row>
    <row r="3260" spans="3:3" x14ac:dyDescent="0.2">
      <c r="C3260" s="239"/>
    </row>
    <row r="3261" spans="3:3" x14ac:dyDescent="0.2">
      <c r="C3261" s="239"/>
    </row>
    <row r="3262" spans="3:3" x14ac:dyDescent="0.2">
      <c r="C3262" s="239"/>
    </row>
    <row r="3263" spans="3:3" x14ac:dyDescent="0.2">
      <c r="C3263" s="239"/>
    </row>
    <row r="3264" spans="3:3" x14ac:dyDescent="0.2">
      <c r="C3264" s="239"/>
    </row>
    <row r="3265" spans="3:3" x14ac:dyDescent="0.2">
      <c r="C3265" s="239"/>
    </row>
    <row r="3266" spans="3:3" x14ac:dyDescent="0.2">
      <c r="C3266" s="239"/>
    </row>
    <row r="3267" spans="3:3" x14ac:dyDescent="0.2">
      <c r="C3267" s="239"/>
    </row>
    <row r="3268" spans="3:3" x14ac:dyDescent="0.2">
      <c r="C3268" s="239"/>
    </row>
    <row r="3269" spans="3:3" x14ac:dyDescent="0.2">
      <c r="C3269" s="239"/>
    </row>
    <row r="3270" spans="3:3" x14ac:dyDescent="0.2">
      <c r="C3270" s="239"/>
    </row>
    <row r="3271" spans="3:3" x14ac:dyDescent="0.2">
      <c r="C3271" s="239"/>
    </row>
    <row r="3272" spans="3:3" x14ac:dyDescent="0.2">
      <c r="C3272" s="239"/>
    </row>
    <row r="3273" spans="3:3" x14ac:dyDescent="0.2">
      <c r="C3273" s="239"/>
    </row>
    <row r="3274" spans="3:3" x14ac:dyDescent="0.2">
      <c r="C3274" s="239"/>
    </row>
    <row r="3275" spans="3:3" x14ac:dyDescent="0.2">
      <c r="C3275" s="239"/>
    </row>
    <row r="3276" spans="3:3" x14ac:dyDescent="0.2">
      <c r="C3276" s="239"/>
    </row>
    <row r="3277" spans="3:3" x14ac:dyDescent="0.2">
      <c r="C3277" s="239"/>
    </row>
    <row r="3278" spans="3:3" x14ac:dyDescent="0.2">
      <c r="C3278" s="239"/>
    </row>
    <row r="3279" spans="3:3" x14ac:dyDescent="0.2">
      <c r="C3279" s="239"/>
    </row>
    <row r="3280" spans="3:3" x14ac:dyDescent="0.2">
      <c r="C3280" s="239"/>
    </row>
    <row r="3281" spans="3:3" x14ac:dyDescent="0.2">
      <c r="C3281" s="239"/>
    </row>
    <row r="3282" spans="3:3" x14ac:dyDescent="0.2">
      <c r="C3282" s="239"/>
    </row>
    <row r="3283" spans="3:3" x14ac:dyDescent="0.2">
      <c r="C3283" s="239"/>
    </row>
    <row r="3284" spans="3:3" x14ac:dyDescent="0.2">
      <c r="C3284" s="239"/>
    </row>
    <row r="3285" spans="3:3" x14ac:dyDescent="0.2">
      <c r="C3285" s="239"/>
    </row>
    <row r="3286" spans="3:3" x14ac:dyDescent="0.2">
      <c r="C3286" s="239"/>
    </row>
    <row r="3287" spans="3:3" x14ac:dyDescent="0.2">
      <c r="C3287" s="239"/>
    </row>
    <row r="3288" spans="3:3" x14ac:dyDescent="0.2">
      <c r="C3288" s="239"/>
    </row>
    <row r="3289" spans="3:3" x14ac:dyDescent="0.2">
      <c r="C3289" s="239"/>
    </row>
    <row r="3290" spans="3:3" x14ac:dyDescent="0.2">
      <c r="C3290" s="239"/>
    </row>
    <row r="3291" spans="3:3" x14ac:dyDescent="0.2">
      <c r="C3291" s="239"/>
    </row>
    <row r="3292" spans="3:3" x14ac:dyDescent="0.2">
      <c r="C3292" s="239"/>
    </row>
    <row r="3293" spans="3:3" x14ac:dyDescent="0.2">
      <c r="C3293" s="239"/>
    </row>
    <row r="3294" spans="3:3" x14ac:dyDescent="0.2">
      <c r="C3294" s="239"/>
    </row>
    <row r="3295" spans="3:3" x14ac:dyDescent="0.2">
      <c r="C3295" s="239"/>
    </row>
    <row r="3296" spans="3:3" x14ac:dyDescent="0.2">
      <c r="C3296" s="239"/>
    </row>
    <row r="3297" spans="3:3" x14ac:dyDescent="0.2">
      <c r="C3297" s="239"/>
    </row>
    <row r="3298" spans="3:3" x14ac:dyDescent="0.2">
      <c r="C3298" s="239"/>
    </row>
    <row r="3299" spans="3:3" x14ac:dyDescent="0.2">
      <c r="C3299" s="239"/>
    </row>
    <row r="3300" spans="3:3" x14ac:dyDescent="0.2">
      <c r="C3300" s="239"/>
    </row>
    <row r="3301" spans="3:3" x14ac:dyDescent="0.2">
      <c r="C3301" s="239"/>
    </row>
    <row r="3302" spans="3:3" x14ac:dyDescent="0.2">
      <c r="C3302" s="239"/>
    </row>
    <row r="3303" spans="3:3" x14ac:dyDescent="0.2">
      <c r="C3303" s="239"/>
    </row>
    <row r="3304" spans="3:3" x14ac:dyDescent="0.2">
      <c r="C3304" s="239"/>
    </row>
    <row r="3305" spans="3:3" x14ac:dyDescent="0.2">
      <c r="C3305" s="239"/>
    </row>
    <row r="3306" spans="3:3" x14ac:dyDescent="0.2">
      <c r="C3306" s="239"/>
    </row>
    <row r="3307" spans="3:3" x14ac:dyDescent="0.2">
      <c r="C3307" s="239"/>
    </row>
    <row r="3308" spans="3:3" x14ac:dyDescent="0.2">
      <c r="C3308" s="239"/>
    </row>
    <row r="3309" spans="3:3" x14ac:dyDescent="0.2">
      <c r="C3309" s="239"/>
    </row>
    <row r="3310" spans="3:3" x14ac:dyDescent="0.2">
      <c r="C3310" s="239"/>
    </row>
    <row r="3311" spans="3:3" x14ac:dyDescent="0.2">
      <c r="C3311" s="239"/>
    </row>
    <row r="3312" spans="3:3" x14ac:dyDescent="0.2">
      <c r="C3312" s="239"/>
    </row>
    <row r="3313" spans="3:3" x14ac:dyDescent="0.2">
      <c r="C3313" s="239"/>
    </row>
    <row r="3314" spans="3:3" x14ac:dyDescent="0.2">
      <c r="C3314" s="239"/>
    </row>
    <row r="3315" spans="3:3" x14ac:dyDescent="0.2">
      <c r="C3315" s="239"/>
    </row>
    <row r="3316" spans="3:3" x14ac:dyDescent="0.2">
      <c r="C3316" s="239"/>
    </row>
    <row r="3317" spans="3:3" x14ac:dyDescent="0.2">
      <c r="C3317" s="239"/>
    </row>
    <row r="3318" spans="3:3" x14ac:dyDescent="0.2">
      <c r="C3318" s="239"/>
    </row>
    <row r="3319" spans="3:3" x14ac:dyDescent="0.2">
      <c r="C3319" s="239"/>
    </row>
    <row r="3320" spans="3:3" x14ac:dyDescent="0.2">
      <c r="C3320" s="239"/>
    </row>
    <row r="3321" spans="3:3" x14ac:dyDescent="0.2">
      <c r="C3321" s="239"/>
    </row>
    <row r="3322" spans="3:3" x14ac:dyDescent="0.2">
      <c r="C3322" s="239"/>
    </row>
    <row r="3323" spans="3:3" x14ac:dyDescent="0.2">
      <c r="C3323" s="239"/>
    </row>
    <row r="3324" spans="3:3" x14ac:dyDescent="0.2">
      <c r="C3324" s="239"/>
    </row>
    <row r="3325" spans="3:3" x14ac:dyDescent="0.2">
      <c r="C3325" s="239"/>
    </row>
    <row r="3326" spans="3:3" x14ac:dyDescent="0.2">
      <c r="C3326" s="239"/>
    </row>
    <row r="3327" spans="3:3" x14ac:dyDescent="0.2">
      <c r="C3327" s="239"/>
    </row>
    <row r="3328" spans="3:3" x14ac:dyDescent="0.2">
      <c r="C3328" s="239"/>
    </row>
    <row r="3329" spans="3:3" x14ac:dyDescent="0.2">
      <c r="C3329" s="239"/>
    </row>
    <row r="3330" spans="3:3" x14ac:dyDescent="0.2">
      <c r="C3330" s="239"/>
    </row>
    <row r="3331" spans="3:3" x14ac:dyDescent="0.2">
      <c r="C3331" s="239"/>
    </row>
    <row r="3332" spans="3:3" x14ac:dyDescent="0.2">
      <c r="C3332" s="239"/>
    </row>
    <row r="3333" spans="3:3" x14ac:dyDescent="0.2">
      <c r="C3333" s="239"/>
    </row>
    <row r="3334" spans="3:3" x14ac:dyDescent="0.2">
      <c r="C3334" s="239"/>
    </row>
    <row r="3335" spans="3:3" x14ac:dyDescent="0.2">
      <c r="C3335" s="239"/>
    </row>
    <row r="3336" spans="3:3" x14ac:dyDescent="0.2">
      <c r="C3336" s="239"/>
    </row>
    <row r="3337" spans="3:3" x14ac:dyDescent="0.2">
      <c r="C3337" s="239"/>
    </row>
    <row r="3338" spans="3:3" x14ac:dyDescent="0.2">
      <c r="C3338" s="239"/>
    </row>
    <row r="3339" spans="3:3" x14ac:dyDescent="0.2">
      <c r="C3339" s="239"/>
    </row>
    <row r="3340" spans="3:3" x14ac:dyDescent="0.2">
      <c r="C3340" s="239"/>
    </row>
    <row r="3341" spans="3:3" x14ac:dyDescent="0.2">
      <c r="C3341" s="239"/>
    </row>
    <row r="3342" spans="3:3" x14ac:dyDescent="0.2">
      <c r="C3342" s="239"/>
    </row>
    <row r="3343" spans="3:3" x14ac:dyDescent="0.2">
      <c r="C3343" s="239"/>
    </row>
    <row r="3344" spans="3:3" x14ac:dyDescent="0.2">
      <c r="C3344" s="239"/>
    </row>
    <row r="3345" spans="3:3" x14ac:dyDescent="0.2">
      <c r="C3345" s="239"/>
    </row>
    <row r="3346" spans="3:3" x14ac:dyDescent="0.2">
      <c r="C3346" s="239"/>
    </row>
    <row r="3347" spans="3:3" x14ac:dyDescent="0.2">
      <c r="C3347" s="239"/>
    </row>
    <row r="3348" spans="3:3" x14ac:dyDescent="0.2">
      <c r="C3348" s="239"/>
    </row>
    <row r="3349" spans="3:3" x14ac:dyDescent="0.2">
      <c r="C3349" s="239"/>
    </row>
    <row r="3350" spans="3:3" x14ac:dyDescent="0.2">
      <c r="C3350" s="239"/>
    </row>
    <row r="3351" spans="3:3" x14ac:dyDescent="0.2">
      <c r="C3351" s="239"/>
    </row>
    <row r="3352" spans="3:3" x14ac:dyDescent="0.2">
      <c r="C3352" s="239"/>
    </row>
    <row r="3353" spans="3:3" x14ac:dyDescent="0.2">
      <c r="C3353" s="239"/>
    </row>
    <row r="3354" spans="3:3" x14ac:dyDescent="0.2">
      <c r="C3354" s="239"/>
    </row>
    <row r="3355" spans="3:3" x14ac:dyDescent="0.2">
      <c r="C3355" s="239"/>
    </row>
    <row r="3356" spans="3:3" x14ac:dyDescent="0.2">
      <c r="C3356" s="239"/>
    </row>
    <row r="3357" spans="3:3" x14ac:dyDescent="0.2">
      <c r="C3357" s="239"/>
    </row>
    <row r="3358" spans="3:3" x14ac:dyDescent="0.2">
      <c r="C3358" s="239"/>
    </row>
    <row r="3359" spans="3:3" x14ac:dyDescent="0.2">
      <c r="C3359" s="239"/>
    </row>
    <row r="3360" spans="3:3" x14ac:dyDescent="0.2">
      <c r="C3360" s="239"/>
    </row>
    <row r="3361" spans="3:3" x14ac:dyDescent="0.2">
      <c r="C3361" s="239"/>
    </row>
    <row r="3362" spans="3:3" x14ac:dyDescent="0.2">
      <c r="C3362" s="239"/>
    </row>
    <row r="3363" spans="3:3" x14ac:dyDescent="0.2">
      <c r="C3363" s="239"/>
    </row>
    <row r="3364" spans="3:3" x14ac:dyDescent="0.2">
      <c r="C3364" s="239"/>
    </row>
    <row r="3365" spans="3:3" x14ac:dyDescent="0.2">
      <c r="C3365" s="239"/>
    </row>
    <row r="3366" spans="3:3" x14ac:dyDescent="0.2">
      <c r="C3366" s="239"/>
    </row>
    <row r="3367" spans="3:3" x14ac:dyDescent="0.2">
      <c r="C3367" s="239"/>
    </row>
    <row r="3368" spans="3:3" x14ac:dyDescent="0.2">
      <c r="C3368" s="239"/>
    </row>
    <row r="3369" spans="3:3" x14ac:dyDescent="0.2">
      <c r="C3369" s="239"/>
    </row>
    <row r="3370" spans="3:3" x14ac:dyDescent="0.2">
      <c r="C3370" s="239"/>
    </row>
    <row r="3371" spans="3:3" x14ac:dyDescent="0.2">
      <c r="C3371" s="239"/>
    </row>
    <row r="3372" spans="3:3" x14ac:dyDescent="0.2">
      <c r="C3372" s="239"/>
    </row>
    <row r="3373" spans="3:3" x14ac:dyDescent="0.2">
      <c r="C3373" s="239"/>
    </row>
    <row r="3374" spans="3:3" x14ac:dyDescent="0.2">
      <c r="C3374" s="239"/>
    </row>
    <row r="3375" spans="3:3" x14ac:dyDescent="0.2">
      <c r="C3375" s="239"/>
    </row>
    <row r="3376" spans="3:3" x14ac:dyDescent="0.2">
      <c r="C3376" s="239"/>
    </row>
    <row r="3377" spans="3:3" x14ac:dyDescent="0.2">
      <c r="C3377" s="239"/>
    </row>
    <row r="3378" spans="3:3" x14ac:dyDescent="0.2">
      <c r="C3378" s="239"/>
    </row>
    <row r="3379" spans="3:3" x14ac:dyDescent="0.2">
      <c r="C3379" s="239"/>
    </row>
    <row r="3380" spans="3:3" x14ac:dyDescent="0.2">
      <c r="C3380" s="239"/>
    </row>
    <row r="3381" spans="3:3" x14ac:dyDescent="0.2">
      <c r="C3381" s="239"/>
    </row>
    <row r="3382" spans="3:3" x14ac:dyDescent="0.2">
      <c r="C3382" s="239"/>
    </row>
    <row r="3383" spans="3:3" x14ac:dyDescent="0.2">
      <c r="C3383" s="239"/>
    </row>
    <row r="3384" spans="3:3" x14ac:dyDescent="0.2">
      <c r="C3384" s="239"/>
    </row>
    <row r="3385" spans="3:3" x14ac:dyDescent="0.2">
      <c r="C3385" s="239"/>
    </row>
    <row r="3386" spans="3:3" x14ac:dyDescent="0.2">
      <c r="C3386" s="239"/>
    </row>
    <row r="3387" spans="3:3" x14ac:dyDescent="0.2">
      <c r="C3387" s="239"/>
    </row>
    <row r="3388" spans="3:3" x14ac:dyDescent="0.2">
      <c r="C3388" s="239"/>
    </row>
    <row r="3389" spans="3:3" x14ac:dyDescent="0.2">
      <c r="C3389" s="239"/>
    </row>
    <row r="3390" spans="3:3" x14ac:dyDescent="0.2">
      <c r="C3390" s="239"/>
    </row>
    <row r="3391" spans="3:3" x14ac:dyDescent="0.2">
      <c r="C3391" s="239"/>
    </row>
    <row r="3392" spans="3:3" x14ac:dyDescent="0.2">
      <c r="C3392" s="239"/>
    </row>
    <row r="3393" spans="3:3" x14ac:dyDescent="0.2">
      <c r="C3393" s="239"/>
    </row>
    <row r="3394" spans="3:3" x14ac:dyDescent="0.2">
      <c r="C3394" s="239"/>
    </row>
    <row r="3395" spans="3:3" x14ac:dyDescent="0.2">
      <c r="C3395" s="239"/>
    </row>
    <row r="3396" spans="3:3" x14ac:dyDescent="0.2">
      <c r="C3396" s="239"/>
    </row>
    <row r="3397" spans="3:3" x14ac:dyDescent="0.2">
      <c r="C3397" s="239"/>
    </row>
    <row r="3398" spans="3:3" x14ac:dyDescent="0.2">
      <c r="C3398" s="239"/>
    </row>
    <row r="3399" spans="3:3" x14ac:dyDescent="0.2">
      <c r="C3399" s="239"/>
    </row>
    <row r="3400" spans="3:3" x14ac:dyDescent="0.2">
      <c r="C3400" s="239"/>
    </row>
    <row r="3401" spans="3:3" x14ac:dyDescent="0.2">
      <c r="C3401" s="239"/>
    </row>
    <row r="3402" spans="3:3" x14ac:dyDescent="0.2">
      <c r="C3402" s="239"/>
    </row>
    <row r="3403" spans="3:3" x14ac:dyDescent="0.2">
      <c r="C3403" s="239"/>
    </row>
    <row r="3404" spans="3:3" x14ac:dyDescent="0.2">
      <c r="C3404" s="239"/>
    </row>
    <row r="3405" spans="3:3" x14ac:dyDescent="0.2">
      <c r="C3405" s="239"/>
    </row>
    <row r="3406" spans="3:3" x14ac:dyDescent="0.2">
      <c r="C3406" s="239"/>
    </row>
    <row r="3407" spans="3:3" x14ac:dyDescent="0.2">
      <c r="C3407" s="239"/>
    </row>
    <row r="3408" spans="3:3" x14ac:dyDescent="0.2">
      <c r="C3408" s="239"/>
    </row>
    <row r="3409" spans="3:3" x14ac:dyDescent="0.2">
      <c r="C3409" s="239"/>
    </row>
    <row r="3410" spans="3:3" x14ac:dyDescent="0.2">
      <c r="C3410" s="239"/>
    </row>
    <row r="3411" spans="3:3" x14ac:dyDescent="0.2">
      <c r="C3411" s="239"/>
    </row>
    <row r="3412" spans="3:3" x14ac:dyDescent="0.2">
      <c r="C3412" s="239"/>
    </row>
    <row r="3413" spans="3:3" x14ac:dyDescent="0.2">
      <c r="C3413" s="239"/>
    </row>
    <row r="3414" spans="3:3" x14ac:dyDescent="0.2">
      <c r="C3414" s="239"/>
    </row>
    <row r="3415" spans="3:3" x14ac:dyDescent="0.2">
      <c r="C3415" s="239"/>
    </row>
    <row r="3416" spans="3:3" x14ac:dyDescent="0.2">
      <c r="C3416" s="239"/>
    </row>
    <row r="3417" spans="3:3" x14ac:dyDescent="0.2">
      <c r="C3417" s="239"/>
    </row>
    <row r="3418" spans="3:3" x14ac:dyDescent="0.2">
      <c r="C3418" s="239"/>
    </row>
    <row r="3419" spans="3:3" x14ac:dyDescent="0.2">
      <c r="C3419" s="239"/>
    </row>
    <row r="3420" spans="3:3" x14ac:dyDescent="0.2">
      <c r="C3420" s="239"/>
    </row>
    <row r="3421" spans="3:3" x14ac:dyDescent="0.2">
      <c r="C3421" s="239"/>
    </row>
    <row r="3422" spans="3:3" x14ac:dyDescent="0.2">
      <c r="C3422" s="239"/>
    </row>
    <row r="3423" spans="3:3" x14ac:dyDescent="0.2">
      <c r="C3423" s="239"/>
    </row>
    <row r="3424" spans="3:3" x14ac:dyDescent="0.2">
      <c r="C3424" s="239"/>
    </row>
    <row r="3425" spans="3:3" x14ac:dyDescent="0.2">
      <c r="C3425" s="239"/>
    </row>
    <row r="3426" spans="3:3" x14ac:dyDescent="0.2">
      <c r="C3426" s="239"/>
    </row>
    <row r="3427" spans="3:3" x14ac:dyDescent="0.2">
      <c r="C3427" s="239"/>
    </row>
    <row r="3428" spans="3:3" x14ac:dyDescent="0.2">
      <c r="C3428" s="239"/>
    </row>
    <row r="3429" spans="3:3" x14ac:dyDescent="0.2">
      <c r="C3429" s="239"/>
    </row>
    <row r="3430" spans="3:3" x14ac:dyDescent="0.2">
      <c r="C3430" s="239"/>
    </row>
    <row r="3431" spans="3:3" x14ac:dyDescent="0.2">
      <c r="C3431" s="239"/>
    </row>
    <row r="3432" spans="3:3" x14ac:dyDescent="0.2">
      <c r="C3432" s="239"/>
    </row>
    <row r="3433" spans="3:3" x14ac:dyDescent="0.2">
      <c r="C3433" s="239"/>
    </row>
    <row r="3434" spans="3:3" x14ac:dyDescent="0.2">
      <c r="C3434" s="239"/>
    </row>
    <row r="3435" spans="3:3" x14ac:dyDescent="0.2">
      <c r="C3435" s="239"/>
    </row>
    <row r="3436" spans="3:3" x14ac:dyDescent="0.2">
      <c r="C3436" s="239"/>
    </row>
    <row r="3437" spans="3:3" x14ac:dyDescent="0.2">
      <c r="C3437" s="239"/>
    </row>
    <row r="3438" spans="3:3" x14ac:dyDescent="0.2">
      <c r="C3438" s="239"/>
    </row>
    <row r="3439" spans="3:3" x14ac:dyDescent="0.2">
      <c r="C3439" s="239"/>
    </row>
    <row r="3440" spans="3:3" x14ac:dyDescent="0.2">
      <c r="C3440" s="239"/>
    </row>
    <row r="3441" spans="3:3" x14ac:dyDescent="0.2">
      <c r="C3441" s="239"/>
    </row>
    <row r="3442" spans="3:3" x14ac:dyDescent="0.2">
      <c r="C3442" s="239"/>
    </row>
    <row r="3443" spans="3:3" x14ac:dyDescent="0.2">
      <c r="C3443" s="239"/>
    </row>
    <row r="3444" spans="3:3" x14ac:dyDescent="0.2">
      <c r="C3444" s="239"/>
    </row>
    <row r="3445" spans="3:3" x14ac:dyDescent="0.2">
      <c r="C3445" s="239"/>
    </row>
    <row r="3446" spans="3:3" x14ac:dyDescent="0.2">
      <c r="C3446" s="239"/>
    </row>
    <row r="3447" spans="3:3" x14ac:dyDescent="0.2">
      <c r="C3447" s="239"/>
    </row>
    <row r="3448" spans="3:3" x14ac:dyDescent="0.2">
      <c r="C3448" s="239"/>
    </row>
    <row r="3449" spans="3:3" x14ac:dyDescent="0.2">
      <c r="C3449" s="239"/>
    </row>
    <row r="3450" spans="3:3" x14ac:dyDescent="0.2">
      <c r="C3450" s="239"/>
    </row>
    <row r="3451" spans="3:3" x14ac:dyDescent="0.2">
      <c r="C3451" s="239"/>
    </row>
    <row r="3452" spans="3:3" x14ac:dyDescent="0.2">
      <c r="C3452" s="239"/>
    </row>
    <row r="3453" spans="3:3" x14ac:dyDescent="0.2">
      <c r="C3453" s="239"/>
    </row>
    <row r="3454" spans="3:3" x14ac:dyDescent="0.2">
      <c r="C3454" s="239"/>
    </row>
    <row r="3455" spans="3:3" x14ac:dyDescent="0.2">
      <c r="C3455" s="239"/>
    </row>
    <row r="3456" spans="3:3" x14ac:dyDescent="0.2">
      <c r="C3456" s="239"/>
    </row>
    <row r="3457" spans="3:3" x14ac:dyDescent="0.2">
      <c r="C3457" s="239"/>
    </row>
    <row r="3458" spans="3:3" x14ac:dyDescent="0.2">
      <c r="C3458" s="239"/>
    </row>
    <row r="3459" spans="3:3" x14ac:dyDescent="0.2">
      <c r="C3459" s="239"/>
    </row>
    <row r="3460" spans="3:3" x14ac:dyDescent="0.2">
      <c r="C3460" s="239"/>
    </row>
    <row r="3461" spans="3:3" x14ac:dyDescent="0.2">
      <c r="C3461" s="239"/>
    </row>
    <row r="3462" spans="3:3" x14ac:dyDescent="0.2">
      <c r="C3462" s="239"/>
    </row>
    <row r="3463" spans="3:3" x14ac:dyDescent="0.2">
      <c r="C3463" s="239"/>
    </row>
    <row r="3464" spans="3:3" x14ac:dyDescent="0.2">
      <c r="C3464" s="239"/>
    </row>
    <row r="3465" spans="3:3" x14ac:dyDescent="0.2">
      <c r="C3465" s="239"/>
    </row>
    <row r="3466" spans="3:3" x14ac:dyDescent="0.2">
      <c r="C3466" s="239"/>
    </row>
    <row r="3467" spans="3:3" x14ac:dyDescent="0.2">
      <c r="C3467" s="239"/>
    </row>
    <row r="3468" spans="3:3" x14ac:dyDescent="0.2">
      <c r="C3468" s="239"/>
    </row>
    <row r="3469" spans="3:3" x14ac:dyDescent="0.2">
      <c r="C3469" s="239"/>
    </row>
    <row r="3470" spans="3:3" x14ac:dyDescent="0.2">
      <c r="C3470" s="239"/>
    </row>
    <row r="3471" spans="3:3" x14ac:dyDescent="0.2">
      <c r="C3471" s="239"/>
    </row>
    <row r="3472" spans="3:3" x14ac:dyDescent="0.2">
      <c r="C3472" s="239"/>
    </row>
    <row r="3473" spans="3:3" x14ac:dyDescent="0.2">
      <c r="C3473" s="239"/>
    </row>
    <row r="3474" spans="3:3" x14ac:dyDescent="0.2">
      <c r="C3474" s="239"/>
    </row>
    <row r="3475" spans="3:3" x14ac:dyDescent="0.2">
      <c r="C3475" s="239"/>
    </row>
    <row r="3476" spans="3:3" x14ac:dyDescent="0.2">
      <c r="C3476" s="239"/>
    </row>
    <row r="3477" spans="3:3" x14ac:dyDescent="0.2">
      <c r="C3477" s="239"/>
    </row>
    <row r="3478" spans="3:3" x14ac:dyDescent="0.2">
      <c r="C3478" s="239"/>
    </row>
    <row r="3479" spans="3:3" x14ac:dyDescent="0.2">
      <c r="C3479" s="239"/>
    </row>
    <row r="3480" spans="3:3" x14ac:dyDescent="0.2">
      <c r="C3480" s="239"/>
    </row>
    <row r="3481" spans="3:3" x14ac:dyDescent="0.2">
      <c r="C3481" s="239"/>
    </row>
    <row r="3482" spans="3:3" x14ac:dyDescent="0.2">
      <c r="C3482" s="239"/>
    </row>
    <row r="3483" spans="3:3" x14ac:dyDescent="0.2">
      <c r="C3483" s="239"/>
    </row>
    <row r="3484" spans="3:3" x14ac:dyDescent="0.2">
      <c r="C3484" s="239"/>
    </row>
    <row r="3485" spans="3:3" x14ac:dyDescent="0.2">
      <c r="C3485" s="239"/>
    </row>
    <row r="3486" spans="3:3" x14ac:dyDescent="0.2">
      <c r="C3486" s="239"/>
    </row>
    <row r="3487" spans="3:3" x14ac:dyDescent="0.2">
      <c r="C3487" s="239"/>
    </row>
    <row r="3488" spans="3:3" x14ac:dyDescent="0.2">
      <c r="C3488" s="239"/>
    </row>
    <row r="3489" spans="3:3" x14ac:dyDescent="0.2">
      <c r="C3489" s="239"/>
    </row>
    <row r="3490" spans="3:3" x14ac:dyDescent="0.2">
      <c r="C3490" s="239"/>
    </row>
    <row r="3491" spans="3:3" x14ac:dyDescent="0.2">
      <c r="C3491" s="239"/>
    </row>
    <row r="3492" spans="3:3" x14ac:dyDescent="0.2">
      <c r="C3492" s="239"/>
    </row>
    <row r="3493" spans="3:3" x14ac:dyDescent="0.2">
      <c r="C3493" s="239"/>
    </row>
    <row r="3494" spans="3:3" x14ac:dyDescent="0.2">
      <c r="C3494" s="239"/>
    </row>
    <row r="3495" spans="3:3" x14ac:dyDescent="0.2">
      <c r="C3495" s="239"/>
    </row>
    <row r="3496" spans="3:3" x14ac:dyDescent="0.2">
      <c r="C3496" s="239"/>
    </row>
    <row r="3497" spans="3:3" x14ac:dyDescent="0.2">
      <c r="C3497" s="239"/>
    </row>
    <row r="3498" spans="3:3" x14ac:dyDescent="0.2">
      <c r="C3498" s="239"/>
    </row>
    <row r="3499" spans="3:3" x14ac:dyDescent="0.2">
      <c r="C3499" s="239"/>
    </row>
    <row r="3500" spans="3:3" x14ac:dyDescent="0.2">
      <c r="C3500" s="239"/>
    </row>
    <row r="3501" spans="3:3" x14ac:dyDescent="0.2">
      <c r="C3501" s="239"/>
    </row>
    <row r="3502" spans="3:3" x14ac:dyDescent="0.2">
      <c r="C3502" s="239"/>
    </row>
    <row r="3503" spans="3:3" x14ac:dyDescent="0.2">
      <c r="C3503" s="239"/>
    </row>
    <row r="3504" spans="3:3" x14ac:dyDescent="0.2">
      <c r="C3504" s="239"/>
    </row>
    <row r="3505" spans="3:3" x14ac:dyDescent="0.2">
      <c r="C3505" s="239"/>
    </row>
    <row r="3506" spans="3:3" x14ac:dyDescent="0.2">
      <c r="C3506" s="239"/>
    </row>
    <row r="3507" spans="3:3" x14ac:dyDescent="0.2">
      <c r="C3507" s="239"/>
    </row>
    <row r="3508" spans="3:3" x14ac:dyDescent="0.2">
      <c r="C3508" s="239"/>
    </row>
    <row r="3509" spans="3:3" x14ac:dyDescent="0.2">
      <c r="C3509" s="239"/>
    </row>
    <row r="3510" spans="3:3" x14ac:dyDescent="0.2">
      <c r="C3510" s="239"/>
    </row>
    <row r="3511" spans="3:3" x14ac:dyDescent="0.2">
      <c r="C3511" s="239"/>
    </row>
    <row r="3512" spans="3:3" x14ac:dyDescent="0.2">
      <c r="C3512" s="239"/>
    </row>
    <row r="3513" spans="3:3" x14ac:dyDescent="0.2">
      <c r="C3513" s="239"/>
    </row>
    <row r="3514" spans="3:3" x14ac:dyDescent="0.2">
      <c r="C3514" s="239"/>
    </row>
    <row r="3515" spans="3:3" x14ac:dyDescent="0.2">
      <c r="C3515" s="239"/>
    </row>
    <row r="3516" spans="3:3" x14ac:dyDescent="0.2">
      <c r="C3516" s="239"/>
    </row>
    <row r="3517" spans="3:3" x14ac:dyDescent="0.2">
      <c r="C3517" s="239"/>
    </row>
    <row r="3518" spans="3:3" x14ac:dyDescent="0.2">
      <c r="C3518" s="239"/>
    </row>
    <row r="3519" spans="3:3" x14ac:dyDescent="0.2">
      <c r="C3519" s="239"/>
    </row>
    <row r="3520" spans="3:3" x14ac:dyDescent="0.2">
      <c r="C3520" s="239"/>
    </row>
    <row r="3521" spans="3:3" x14ac:dyDescent="0.2">
      <c r="C3521" s="239"/>
    </row>
    <row r="3522" spans="3:3" x14ac:dyDescent="0.2">
      <c r="C3522" s="239"/>
    </row>
    <row r="3523" spans="3:3" x14ac:dyDescent="0.2">
      <c r="C3523" s="239"/>
    </row>
    <row r="3524" spans="3:3" x14ac:dyDescent="0.2">
      <c r="C3524" s="239"/>
    </row>
    <row r="3525" spans="3:3" x14ac:dyDescent="0.2">
      <c r="C3525" s="239"/>
    </row>
    <row r="3526" spans="3:3" x14ac:dyDescent="0.2">
      <c r="C3526" s="239"/>
    </row>
    <row r="3527" spans="3:3" x14ac:dyDescent="0.2">
      <c r="C3527" s="239"/>
    </row>
    <row r="3528" spans="3:3" x14ac:dyDescent="0.2">
      <c r="C3528" s="239"/>
    </row>
    <row r="3529" spans="3:3" x14ac:dyDescent="0.2">
      <c r="C3529" s="239"/>
    </row>
    <row r="3530" spans="3:3" x14ac:dyDescent="0.2">
      <c r="C3530" s="239"/>
    </row>
    <row r="3531" spans="3:3" x14ac:dyDescent="0.2">
      <c r="C3531" s="239"/>
    </row>
    <row r="3532" spans="3:3" x14ac:dyDescent="0.2">
      <c r="C3532" s="239"/>
    </row>
    <row r="3533" spans="3:3" x14ac:dyDescent="0.2">
      <c r="C3533" s="239"/>
    </row>
    <row r="3534" spans="3:3" x14ac:dyDescent="0.2">
      <c r="C3534" s="239"/>
    </row>
    <row r="3535" spans="3:3" x14ac:dyDescent="0.2">
      <c r="C3535" s="239"/>
    </row>
    <row r="3536" spans="3:3" x14ac:dyDescent="0.2">
      <c r="C3536" s="239"/>
    </row>
    <row r="3537" spans="3:3" x14ac:dyDescent="0.2">
      <c r="C3537" s="239"/>
    </row>
    <row r="3538" spans="3:3" x14ac:dyDescent="0.2">
      <c r="C3538" s="239"/>
    </row>
    <row r="3539" spans="3:3" x14ac:dyDescent="0.2">
      <c r="C3539" s="239"/>
    </row>
    <row r="3540" spans="3:3" x14ac:dyDescent="0.2">
      <c r="C3540" s="239"/>
    </row>
    <row r="3541" spans="3:3" x14ac:dyDescent="0.2">
      <c r="C3541" s="239"/>
    </row>
    <row r="3542" spans="3:3" x14ac:dyDescent="0.2">
      <c r="C3542" s="239"/>
    </row>
    <row r="3543" spans="3:3" x14ac:dyDescent="0.2">
      <c r="C3543" s="239"/>
    </row>
    <row r="3544" spans="3:3" x14ac:dyDescent="0.2">
      <c r="C3544" s="239"/>
    </row>
    <row r="3545" spans="3:3" x14ac:dyDescent="0.2">
      <c r="C3545" s="239"/>
    </row>
    <row r="3546" spans="3:3" x14ac:dyDescent="0.2">
      <c r="C3546" s="239"/>
    </row>
    <row r="3547" spans="3:3" x14ac:dyDescent="0.2">
      <c r="C3547" s="239"/>
    </row>
    <row r="3548" spans="3:3" x14ac:dyDescent="0.2">
      <c r="C3548" s="239"/>
    </row>
    <row r="3549" spans="3:3" x14ac:dyDescent="0.2">
      <c r="C3549" s="239"/>
    </row>
    <row r="3550" spans="3:3" x14ac:dyDescent="0.2">
      <c r="C3550" s="239"/>
    </row>
    <row r="3551" spans="3:3" x14ac:dyDescent="0.2">
      <c r="C3551" s="239"/>
    </row>
    <row r="3552" spans="3:3" x14ac:dyDescent="0.2">
      <c r="C3552" s="239"/>
    </row>
    <row r="3553" spans="3:3" x14ac:dyDescent="0.2">
      <c r="C3553" s="239"/>
    </row>
    <row r="3554" spans="3:3" x14ac:dyDescent="0.2">
      <c r="C3554" s="239"/>
    </row>
    <row r="3555" spans="3:3" x14ac:dyDescent="0.2">
      <c r="C3555" s="239"/>
    </row>
    <row r="3556" spans="3:3" x14ac:dyDescent="0.2">
      <c r="C3556" s="239"/>
    </row>
    <row r="3557" spans="3:3" x14ac:dyDescent="0.2">
      <c r="C3557" s="239"/>
    </row>
    <row r="3558" spans="3:3" x14ac:dyDescent="0.2">
      <c r="C3558" s="239"/>
    </row>
    <row r="3559" spans="3:3" x14ac:dyDescent="0.2">
      <c r="C3559" s="239"/>
    </row>
    <row r="3560" spans="3:3" x14ac:dyDescent="0.2">
      <c r="C3560" s="239"/>
    </row>
    <row r="3561" spans="3:3" x14ac:dyDescent="0.2">
      <c r="C3561" s="239"/>
    </row>
    <row r="3562" spans="3:3" x14ac:dyDescent="0.2">
      <c r="C3562" s="239"/>
    </row>
    <row r="3563" spans="3:3" x14ac:dyDescent="0.2">
      <c r="C3563" s="239"/>
    </row>
    <row r="3564" spans="3:3" x14ac:dyDescent="0.2">
      <c r="C3564" s="239"/>
    </row>
    <row r="3565" spans="3:3" x14ac:dyDescent="0.2">
      <c r="C3565" s="239"/>
    </row>
    <row r="3566" spans="3:3" x14ac:dyDescent="0.2">
      <c r="C3566" s="239"/>
    </row>
    <row r="3567" spans="3:3" x14ac:dyDescent="0.2">
      <c r="C3567" s="239"/>
    </row>
    <row r="3568" spans="3:3" x14ac:dyDescent="0.2">
      <c r="C3568" s="239"/>
    </row>
    <row r="3569" spans="3:3" x14ac:dyDescent="0.2">
      <c r="C3569" s="239"/>
    </row>
    <row r="3570" spans="3:3" x14ac:dyDescent="0.2">
      <c r="C3570" s="239"/>
    </row>
    <row r="3571" spans="3:3" x14ac:dyDescent="0.2">
      <c r="C3571" s="239"/>
    </row>
    <row r="3572" spans="3:3" x14ac:dyDescent="0.2">
      <c r="C3572" s="239"/>
    </row>
    <row r="3573" spans="3:3" x14ac:dyDescent="0.2">
      <c r="C3573" s="239"/>
    </row>
    <row r="3574" spans="3:3" x14ac:dyDescent="0.2">
      <c r="C3574" s="239"/>
    </row>
    <row r="3575" spans="3:3" x14ac:dyDescent="0.2">
      <c r="C3575" s="239"/>
    </row>
    <row r="3576" spans="3:3" x14ac:dyDescent="0.2">
      <c r="C3576" s="239"/>
    </row>
    <row r="3577" spans="3:3" x14ac:dyDescent="0.2">
      <c r="C3577" s="239"/>
    </row>
    <row r="3578" spans="3:3" x14ac:dyDescent="0.2">
      <c r="C3578" s="239"/>
    </row>
    <row r="3579" spans="3:3" x14ac:dyDescent="0.2">
      <c r="C3579" s="239"/>
    </row>
    <row r="3580" spans="3:3" x14ac:dyDescent="0.2">
      <c r="C3580" s="239"/>
    </row>
    <row r="3581" spans="3:3" x14ac:dyDescent="0.2">
      <c r="C3581" s="239"/>
    </row>
    <row r="3582" spans="3:3" x14ac:dyDescent="0.2">
      <c r="C3582" s="239"/>
    </row>
    <row r="3583" spans="3:3" x14ac:dyDescent="0.2">
      <c r="C3583" s="239"/>
    </row>
    <row r="3584" spans="3:3" x14ac:dyDescent="0.2">
      <c r="C3584" s="239"/>
    </row>
    <row r="3585" spans="3:3" x14ac:dyDescent="0.2">
      <c r="C3585" s="239"/>
    </row>
    <row r="3586" spans="3:3" x14ac:dyDescent="0.2">
      <c r="C3586" s="239"/>
    </row>
    <row r="3587" spans="3:3" x14ac:dyDescent="0.2">
      <c r="C3587" s="239"/>
    </row>
    <row r="3588" spans="3:3" x14ac:dyDescent="0.2">
      <c r="C3588" s="239"/>
    </row>
    <row r="3589" spans="3:3" x14ac:dyDescent="0.2">
      <c r="C3589" s="239"/>
    </row>
    <row r="3590" spans="3:3" x14ac:dyDescent="0.2">
      <c r="C3590" s="239"/>
    </row>
    <row r="3591" spans="3:3" x14ac:dyDescent="0.2">
      <c r="C3591" s="239"/>
    </row>
    <row r="3592" spans="3:3" x14ac:dyDescent="0.2">
      <c r="C3592" s="239"/>
    </row>
    <row r="3593" spans="3:3" x14ac:dyDescent="0.2">
      <c r="C3593" s="239"/>
    </row>
    <row r="3594" spans="3:3" x14ac:dyDescent="0.2">
      <c r="C3594" s="239"/>
    </row>
    <row r="3595" spans="3:3" x14ac:dyDescent="0.2">
      <c r="C3595" s="239"/>
    </row>
    <row r="3596" spans="3:3" x14ac:dyDescent="0.2">
      <c r="C3596" s="239"/>
    </row>
    <row r="3597" spans="3:3" x14ac:dyDescent="0.2">
      <c r="C3597" s="239"/>
    </row>
    <row r="3598" spans="3:3" x14ac:dyDescent="0.2">
      <c r="C3598" s="239"/>
    </row>
    <row r="3599" spans="3:3" x14ac:dyDescent="0.2">
      <c r="C3599" s="239"/>
    </row>
    <row r="3600" spans="3:3" x14ac:dyDescent="0.2">
      <c r="C3600" s="239"/>
    </row>
    <row r="3601" spans="3:3" x14ac:dyDescent="0.2">
      <c r="C3601" s="239"/>
    </row>
    <row r="3602" spans="3:3" x14ac:dyDescent="0.2">
      <c r="C3602" s="239"/>
    </row>
    <row r="3603" spans="3:3" x14ac:dyDescent="0.2">
      <c r="C3603" s="239"/>
    </row>
    <row r="3604" spans="3:3" x14ac:dyDescent="0.2">
      <c r="C3604" s="239"/>
    </row>
    <row r="3605" spans="3:3" x14ac:dyDescent="0.2">
      <c r="C3605" s="239"/>
    </row>
    <row r="3606" spans="3:3" x14ac:dyDescent="0.2">
      <c r="C3606" s="239"/>
    </row>
  </sheetData>
  <sheetProtection sheet="1" objects="1" scenarios="1"/>
  <mergeCells count="6">
    <mergeCell ref="A8:D8"/>
    <mergeCell ref="A1:E1"/>
    <mergeCell ref="B2:E2"/>
    <mergeCell ref="B3:E3"/>
    <mergeCell ref="B4:E4"/>
    <mergeCell ref="B5:E5"/>
  </mergeCells>
  <pageMargins left="0.75" right="0.75" top="1" bottom="1" header="0.49212598499999999" footer="0.49212598499999999"/>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pageSetUpPr fitToPage="1"/>
  </sheetPr>
  <dimension ref="A1:Z32"/>
  <sheetViews>
    <sheetView showGridLines="0" view="pageBreakPreview" zoomScaleNormal="100" zoomScaleSheetLayoutView="100" workbookViewId="0">
      <selection activeCell="L14" sqref="L14"/>
    </sheetView>
  </sheetViews>
  <sheetFormatPr defaultColWidth="9.140625" defaultRowHeight="12.75" x14ac:dyDescent="0.2"/>
  <cols>
    <col min="1" max="1" width="7.140625" style="285" customWidth="1"/>
    <col min="2" max="2" width="42.28515625" style="285" customWidth="1"/>
    <col min="3" max="6" width="15.7109375" style="285" customWidth="1"/>
    <col min="7" max="8" width="8.7109375" style="285" customWidth="1"/>
    <col min="9" max="10" width="8.28515625" style="285" customWidth="1"/>
    <col min="11" max="21" width="15.7109375" style="285" customWidth="1"/>
    <col min="22" max="16384" width="9.140625" style="285"/>
  </cols>
  <sheetData>
    <row r="1" spans="1:24" s="275" customFormat="1" ht="20.25" customHeight="1" x14ac:dyDescent="0.3">
      <c r="A1" s="602" t="str">
        <f>'RESUMO - Licitante'!A1:G1</f>
        <v>TRIBUNAL REGIONAL ELEITORAL DO PARANÁ</v>
      </c>
      <c r="B1" s="602"/>
      <c r="C1" s="602"/>
      <c r="D1" s="602"/>
      <c r="E1" s="602"/>
      <c r="F1" s="602"/>
      <c r="G1" s="602"/>
      <c r="H1" s="602"/>
      <c r="I1" s="602"/>
      <c r="J1" s="602"/>
      <c r="K1" s="602"/>
      <c r="L1" s="602"/>
      <c r="M1" s="602"/>
      <c r="N1" s="602"/>
      <c r="O1" s="602"/>
      <c r="P1" s="602"/>
      <c r="Q1" s="602"/>
      <c r="R1" s="602"/>
      <c r="S1" s="602"/>
      <c r="T1" s="602"/>
      <c r="U1" s="602"/>
      <c r="V1" s="245"/>
      <c r="W1" s="245"/>
      <c r="X1" s="245"/>
    </row>
    <row r="2" spans="1:24" s="275" customFormat="1" ht="18.75" customHeight="1" x14ac:dyDescent="0.3">
      <c r="A2" s="603" t="str">
        <f>'RESUMO - Licitante'!A2:G2</f>
        <v>PLANILHA DE CUSTOS E FORMAÇÃO DE PREÇOS - BASE LICITANTE</v>
      </c>
      <c r="B2" s="603"/>
      <c r="C2" s="603"/>
      <c r="D2" s="603"/>
      <c r="E2" s="603"/>
      <c r="F2" s="603"/>
      <c r="G2" s="603"/>
      <c r="H2" s="603"/>
      <c r="I2" s="603"/>
      <c r="J2" s="603"/>
      <c r="K2" s="603"/>
      <c r="L2" s="603"/>
      <c r="M2" s="603"/>
      <c r="N2" s="603"/>
      <c r="O2" s="603"/>
      <c r="P2" s="603"/>
      <c r="Q2" s="603"/>
      <c r="R2" s="603"/>
      <c r="S2" s="603"/>
      <c r="T2" s="603"/>
      <c r="U2" s="603"/>
      <c r="V2" s="245"/>
      <c r="W2" s="245"/>
      <c r="X2" s="245"/>
    </row>
    <row r="3" spans="1:24" s="275" customFormat="1" ht="18.75" customHeight="1" x14ac:dyDescent="0.25">
      <c r="A3" s="604" t="str">
        <f>'RESUMO - Licitante'!A3:G3</f>
        <v>Operação Assistida da Usina Fotovoltáica</v>
      </c>
      <c r="B3" s="604"/>
      <c r="C3" s="604"/>
      <c r="D3" s="604"/>
      <c r="E3" s="604"/>
      <c r="F3" s="604"/>
      <c r="G3" s="604"/>
      <c r="H3" s="604"/>
      <c r="I3" s="604"/>
      <c r="J3" s="604"/>
      <c r="K3" s="604"/>
      <c r="L3" s="604"/>
      <c r="M3" s="604"/>
      <c r="N3" s="604"/>
      <c r="O3" s="604"/>
      <c r="P3" s="604"/>
      <c r="Q3" s="604"/>
      <c r="R3" s="604"/>
      <c r="S3" s="604"/>
      <c r="T3" s="604"/>
      <c r="U3" s="604"/>
      <c r="V3" s="418"/>
      <c r="W3" s="418"/>
      <c r="X3" s="418"/>
    </row>
    <row r="4" spans="1:24" s="275" customFormat="1" ht="15" customHeight="1" x14ac:dyDescent="0.25">
      <c r="A4" s="420"/>
      <c r="B4" s="420"/>
      <c r="C4" s="420"/>
      <c r="D4" s="420"/>
      <c r="E4" s="420"/>
      <c r="F4" s="420"/>
      <c r="G4" s="420"/>
      <c r="H4" s="420"/>
      <c r="I4" s="420"/>
      <c r="J4" s="420"/>
      <c r="K4" s="420"/>
      <c r="L4" s="420"/>
      <c r="M4" s="420"/>
      <c r="N4" s="420"/>
      <c r="O4" s="533"/>
      <c r="P4" s="533"/>
      <c r="Q4" s="420"/>
      <c r="R4" s="420"/>
      <c r="S4" s="420"/>
      <c r="T4" s="352" t="s">
        <v>185</v>
      </c>
      <c r="U4" s="351" t="str">
        <f>'RESUMO - Licitante'!G5</f>
        <v>14142/2019</v>
      </c>
      <c r="V4" s="418"/>
      <c r="W4" s="418"/>
      <c r="X4" s="418"/>
    </row>
    <row r="5" spans="1:24" s="275" customFormat="1" ht="15" customHeight="1" x14ac:dyDescent="0.25">
      <c r="A5" s="420"/>
      <c r="B5" s="420"/>
      <c r="C5" s="420"/>
      <c r="D5" s="420"/>
      <c r="E5" s="420"/>
      <c r="F5" s="420"/>
      <c r="G5" s="420"/>
      <c r="H5" s="420"/>
      <c r="I5" s="420"/>
      <c r="J5" s="420"/>
      <c r="K5" s="420"/>
      <c r="L5" s="420"/>
      <c r="M5" s="420"/>
      <c r="N5" s="420"/>
      <c r="O5" s="533"/>
      <c r="P5" s="533"/>
      <c r="Q5" s="420"/>
      <c r="R5" s="420"/>
      <c r="S5" s="420"/>
      <c r="T5" s="352" t="s">
        <v>271</v>
      </c>
      <c r="U5" s="415" t="str">
        <f>'RESUMO - Licitante'!G6</f>
        <v>99/2021</v>
      </c>
      <c r="V5" s="418"/>
      <c r="W5" s="418"/>
      <c r="X5" s="418"/>
    </row>
    <row r="6" spans="1:24" s="275" customFormat="1" ht="15" customHeight="1" x14ac:dyDescent="0.25">
      <c r="A6" s="265"/>
      <c r="B6" s="265"/>
      <c r="C6" s="265"/>
      <c r="D6" s="265"/>
      <c r="E6" s="265"/>
      <c r="F6" s="265"/>
      <c r="G6" s="265"/>
      <c r="H6" s="265"/>
      <c r="I6" s="265"/>
      <c r="J6" s="265"/>
      <c r="K6" s="265"/>
      <c r="L6" s="265"/>
      <c r="M6" s="265"/>
      <c r="N6" s="265"/>
      <c r="O6" s="265"/>
      <c r="P6" s="265"/>
      <c r="Q6" s="265"/>
      <c r="R6" s="265"/>
      <c r="T6" s="352" t="s">
        <v>272</v>
      </c>
      <c r="U6" s="414">
        <f>'RESUMO - Licitante'!G7</f>
        <v>44407</v>
      </c>
    </row>
    <row r="7" spans="1:24" s="275" customFormat="1" ht="15" customHeight="1" x14ac:dyDescent="0.25">
      <c r="A7" s="271"/>
      <c r="B7" s="271"/>
      <c r="C7" s="265"/>
      <c r="D7" s="265"/>
      <c r="E7" s="265"/>
      <c r="F7" s="265"/>
      <c r="G7" s="265"/>
      <c r="H7" s="265"/>
      <c r="I7" s="265"/>
      <c r="J7" s="265"/>
      <c r="K7" s="265"/>
      <c r="L7" s="265"/>
      <c r="M7" s="265"/>
      <c r="N7" s="265"/>
      <c r="O7" s="265"/>
      <c r="P7" s="265"/>
      <c r="Q7" s="265"/>
      <c r="R7" s="265"/>
      <c r="S7" s="265"/>
      <c r="T7" s="265"/>
      <c r="U7" s="265"/>
    </row>
    <row r="8" spans="1:24" s="275" customFormat="1" ht="15" customHeight="1" x14ac:dyDescent="0.25">
      <c r="A8" s="605" t="str">
        <f>'RESUMO - Licitante'!A9:G9</f>
        <v>teste</v>
      </c>
      <c r="B8" s="606"/>
      <c r="C8" s="606"/>
      <c r="D8" s="606"/>
      <c r="E8" s="606"/>
      <c r="F8" s="606"/>
      <c r="G8" s="606"/>
      <c r="H8" s="606"/>
      <c r="I8" s="606"/>
      <c r="J8" s="606"/>
      <c r="K8" s="606"/>
      <c r="L8" s="606"/>
      <c r="M8" s="606"/>
      <c r="N8" s="606"/>
      <c r="O8" s="606"/>
      <c r="P8" s="606"/>
      <c r="Q8" s="606"/>
      <c r="R8" s="606"/>
      <c r="S8" s="606"/>
      <c r="T8" s="606"/>
      <c r="U8" s="607"/>
    </row>
    <row r="9" spans="1:24" s="275" customFormat="1" ht="15" customHeight="1" x14ac:dyDescent="0.25">
      <c r="A9" s="608" t="str">
        <f>'RESUMO - Licitante'!A10:G10</f>
        <v>03.985.113/0001-81</v>
      </c>
      <c r="B9" s="609"/>
      <c r="C9" s="609"/>
      <c r="D9" s="609"/>
      <c r="E9" s="609"/>
      <c r="F9" s="609"/>
      <c r="G9" s="609"/>
      <c r="H9" s="609"/>
      <c r="I9" s="609"/>
      <c r="J9" s="609"/>
      <c r="K9" s="609"/>
      <c r="L9" s="609"/>
      <c r="M9" s="609"/>
      <c r="N9" s="609"/>
      <c r="O9" s="609"/>
      <c r="P9" s="609"/>
      <c r="Q9" s="609"/>
      <c r="R9" s="609"/>
      <c r="S9" s="609"/>
      <c r="T9" s="609"/>
      <c r="U9" s="610"/>
    </row>
    <row r="10" spans="1:24" s="275" customFormat="1" ht="15" customHeight="1" x14ac:dyDescent="0.25">
      <c r="A10" s="272"/>
      <c r="B10" s="272"/>
      <c r="C10" s="272"/>
      <c r="D10" s="272"/>
      <c r="E10" s="272"/>
      <c r="F10" s="272"/>
      <c r="G10" s="272"/>
      <c r="H10" s="272"/>
      <c r="I10" s="272"/>
      <c r="J10" s="272"/>
      <c r="K10" s="272"/>
      <c r="L10" s="272"/>
      <c r="M10" s="272"/>
      <c r="N10" s="272"/>
      <c r="O10" s="272"/>
      <c r="P10" s="272"/>
      <c r="Q10" s="272"/>
      <c r="R10" s="272"/>
      <c r="S10" s="272"/>
      <c r="T10" s="272"/>
      <c r="U10" s="272"/>
    </row>
    <row r="11" spans="1:24" s="276" customFormat="1" ht="15" customHeight="1" x14ac:dyDescent="0.25">
      <c r="A11" s="585" t="s">
        <v>140</v>
      </c>
      <c r="B11" s="585" t="s">
        <v>141</v>
      </c>
      <c r="C11" s="595" t="s">
        <v>146</v>
      </c>
      <c r="D11" s="596"/>
      <c r="E11" s="597"/>
      <c r="F11" s="585" t="s">
        <v>142</v>
      </c>
      <c r="G11" s="595" t="s">
        <v>238</v>
      </c>
      <c r="H11" s="596"/>
      <c r="I11" s="596"/>
      <c r="J11" s="596"/>
      <c r="K11" s="596"/>
      <c r="L11" s="596"/>
      <c r="M11" s="596"/>
      <c r="N11" s="596"/>
      <c r="O11" s="596"/>
      <c r="P11" s="596"/>
      <c r="Q11" s="596"/>
      <c r="R11" s="597"/>
      <c r="S11" s="585" t="s">
        <v>143</v>
      </c>
      <c r="T11" s="585" t="s">
        <v>249</v>
      </c>
      <c r="U11" s="585" t="s">
        <v>250</v>
      </c>
    </row>
    <row r="12" spans="1:24" s="277" customFormat="1" ht="37.5" customHeight="1" x14ac:dyDescent="0.25">
      <c r="A12" s="586"/>
      <c r="B12" s="586"/>
      <c r="C12" s="588" t="s">
        <v>251</v>
      </c>
      <c r="D12" s="588" t="s">
        <v>273</v>
      </c>
      <c r="E12" s="588" t="s">
        <v>254</v>
      </c>
      <c r="F12" s="586"/>
      <c r="G12" s="593" t="s">
        <v>252</v>
      </c>
      <c r="H12" s="594"/>
      <c r="I12" s="600" t="s">
        <v>391</v>
      </c>
      <c r="J12" s="600"/>
      <c r="K12" s="588" t="s">
        <v>264</v>
      </c>
      <c r="L12" s="588" t="s">
        <v>257</v>
      </c>
      <c r="M12" s="588" t="s">
        <v>260</v>
      </c>
      <c r="N12" s="588" t="s">
        <v>263</v>
      </c>
      <c r="O12" s="601" t="s">
        <v>431</v>
      </c>
      <c r="P12" s="601" t="s">
        <v>431</v>
      </c>
      <c r="Q12" s="588" t="s">
        <v>355</v>
      </c>
      <c r="R12" s="588" t="s">
        <v>255</v>
      </c>
      <c r="S12" s="586"/>
      <c r="T12" s="586"/>
      <c r="U12" s="586"/>
    </row>
    <row r="13" spans="1:24" s="278" customFormat="1" ht="26.25" x14ac:dyDescent="0.25">
      <c r="A13" s="586"/>
      <c r="B13" s="586"/>
      <c r="C13" s="589"/>
      <c r="D13" s="589"/>
      <c r="E13" s="589"/>
      <c r="F13" s="586"/>
      <c r="G13" s="417" t="s">
        <v>242</v>
      </c>
      <c r="H13" s="417" t="s">
        <v>248</v>
      </c>
      <c r="I13" s="299" t="s">
        <v>258</v>
      </c>
      <c r="J13" s="299" t="s">
        <v>259</v>
      </c>
      <c r="K13" s="589"/>
      <c r="L13" s="590"/>
      <c r="M13" s="589"/>
      <c r="N13" s="589"/>
      <c r="O13" s="601"/>
      <c r="P13" s="601"/>
      <c r="Q13" s="589"/>
      <c r="R13" s="589"/>
      <c r="S13" s="586"/>
      <c r="T13" s="587"/>
      <c r="U13" s="586"/>
    </row>
    <row r="14" spans="1:24" s="278" customFormat="1" ht="15" customHeight="1" x14ac:dyDescent="0.25">
      <c r="A14" s="587"/>
      <c r="B14" s="587"/>
      <c r="C14" s="590"/>
      <c r="D14" s="279">
        <v>0.3</v>
      </c>
      <c r="E14" s="279">
        <f>'ENCARGOS SOCIAIS - Licitante'!B71/100</f>
        <v>0</v>
      </c>
      <c r="F14" s="587"/>
      <c r="G14" s="541">
        <v>0</v>
      </c>
      <c r="H14" s="542">
        <v>0</v>
      </c>
      <c r="I14" s="541">
        <v>0</v>
      </c>
      <c r="J14" s="543">
        <v>0</v>
      </c>
      <c r="K14" s="590"/>
      <c r="L14" s="544">
        <v>0</v>
      </c>
      <c r="M14" s="590"/>
      <c r="N14" s="590"/>
      <c r="O14" s="544">
        <v>0</v>
      </c>
      <c r="P14" s="544">
        <v>0</v>
      </c>
      <c r="Q14" s="590"/>
      <c r="R14" s="590"/>
      <c r="S14" s="587"/>
      <c r="T14" s="247">
        <f>'CITL - Licitante'!$B$18</f>
        <v>0</v>
      </c>
      <c r="U14" s="587"/>
      <c r="V14" s="285"/>
      <c r="W14" s="285"/>
    </row>
    <row r="15" spans="1:24" s="278" customFormat="1" ht="30" customHeight="1" x14ac:dyDescent="0.25">
      <c r="A15" s="280">
        <v>1</v>
      </c>
      <c r="B15" s="302" t="s">
        <v>416</v>
      </c>
      <c r="C15" s="540">
        <v>0</v>
      </c>
      <c r="D15" s="298">
        <f>ROUND(($D$14*C15),2)</f>
        <v>0</v>
      </c>
      <c r="E15" s="303">
        <f>ROUND(($E$14*(C15+D15)),2)</f>
        <v>0</v>
      </c>
      <c r="F15" s="287">
        <f>SUM(C15:E15)</f>
        <v>0</v>
      </c>
      <c r="G15" s="591">
        <f>ROUND((IF((C15&gt;0),($G$14*21)-(($G$14*21)*$H$14),0)),2)</f>
        <v>0</v>
      </c>
      <c r="H15" s="592"/>
      <c r="I15" s="598">
        <f>ROUND((IF(C15&lt;&gt;0,MAX(($I$14*21*$J$14)-(C15*0.06),0),0)),2)</f>
        <v>0</v>
      </c>
      <c r="J15" s="599"/>
      <c r="K15" s="301">
        <f>ROUND((((IF(C15&lt;&gt;0,(C15+D15)/(44*5)*26)/12)*8)/12),2)</f>
        <v>0</v>
      </c>
      <c r="L15" s="281">
        <f>IF(C15&lt;&gt;0,$L$14,0)</f>
        <v>0</v>
      </c>
      <c r="M15" s="300">
        <f>IF(C15&lt;&gt;0,ROUND(($L$14/12),2),0)</f>
        <v>0</v>
      </c>
      <c r="N15" s="300">
        <f>IF(C15&lt;&gt;0,'INSUMOS - Licitante'!$F$93,0)</f>
        <v>0</v>
      </c>
      <c r="O15" s="281">
        <f>IF(C15&lt;&gt;0,$O$14,0)</f>
        <v>0</v>
      </c>
      <c r="P15" s="281">
        <f>IF(D15&lt;&gt;0,$P$14,0)</f>
        <v>0</v>
      </c>
      <c r="Q15" s="281">
        <f>IF(C15&lt;&gt;0,'INSUMOS - Licitante'!$F$50+'INSUMOS - Licitante'!$F$58+'INSUMOS - Licitante'!$F$70,0)</f>
        <v>0</v>
      </c>
      <c r="R15" s="281">
        <f>IF(C15&lt;&gt;0,'INSUMOS - Licitante'!$F$80+'INSUMOS - Licitante'!$F$89,0)</f>
        <v>0</v>
      </c>
      <c r="S15" s="288">
        <f>SUM(G15:R15)</f>
        <v>0</v>
      </c>
      <c r="T15" s="273">
        <f>ROUND(((F15+S15)*$T$14),2)</f>
        <v>0</v>
      </c>
      <c r="U15" s="294">
        <f>ROUND((F15+S15+T15),2)</f>
        <v>0</v>
      </c>
      <c r="V15" s="285"/>
      <c r="W15" s="285"/>
    </row>
    <row r="16" spans="1:24" s="517" customFormat="1" ht="15" customHeight="1" x14ac:dyDescent="0.25">
      <c r="A16" s="511"/>
      <c r="B16" s="512"/>
      <c r="C16" s="513"/>
      <c r="D16" s="513"/>
      <c r="E16" s="514"/>
      <c r="F16" s="514"/>
      <c r="G16" s="515"/>
      <c r="H16" s="515"/>
      <c r="I16" s="515"/>
      <c r="J16" s="515"/>
      <c r="K16" s="515"/>
      <c r="L16" s="515"/>
      <c r="M16" s="515"/>
      <c r="N16" s="515"/>
      <c r="O16" s="515"/>
      <c r="P16" s="515"/>
      <c r="Q16" s="515"/>
      <c r="R16" s="515"/>
      <c r="S16" s="515"/>
      <c r="T16" s="516"/>
      <c r="U16" s="516"/>
      <c r="V16" s="525"/>
      <c r="W16" s="248"/>
      <c r="X16" s="248"/>
    </row>
    <row r="17" spans="1:26" s="517" customFormat="1" ht="15" customHeight="1" x14ac:dyDescent="0.25">
      <c r="A17" s="518"/>
      <c r="B17" s="519"/>
      <c r="C17" s="520"/>
      <c r="D17" s="520"/>
      <c r="E17" s="279">
        <f>'ENCARGOS SOCIAIS - Licitante'!C71/100</f>
        <v>0</v>
      </c>
      <c r="F17" s="521"/>
      <c r="G17" s="614" t="s">
        <v>425</v>
      </c>
      <c r="H17" s="615"/>
      <c r="I17" s="614" t="s">
        <v>425</v>
      </c>
      <c r="J17" s="615"/>
      <c r="K17" s="522"/>
      <c r="L17" s="522"/>
      <c r="M17" s="523"/>
      <c r="N17" s="523"/>
      <c r="O17" s="523"/>
      <c r="P17" s="523"/>
      <c r="Q17" s="523"/>
      <c r="R17" s="523"/>
      <c r="S17" s="523"/>
      <c r="T17" s="524"/>
      <c r="U17" s="524"/>
      <c r="V17" s="525"/>
      <c r="W17" s="248"/>
      <c r="X17" s="248"/>
    </row>
    <row r="18" spans="1:26" s="278" customFormat="1" ht="30" customHeight="1" x14ac:dyDescent="0.25">
      <c r="A18" s="458">
        <v>2</v>
      </c>
      <c r="B18" s="302" t="s">
        <v>428</v>
      </c>
      <c r="C18" s="459">
        <f>ROUND(((C15/220)*89.82),2)</f>
        <v>0</v>
      </c>
      <c r="D18" s="298">
        <f>ROUND((C18*$D$14),2)</f>
        <v>0</v>
      </c>
      <c r="E18" s="303">
        <f>ROUND(($E$17*(C18+D18)),2)</f>
        <v>0</v>
      </c>
      <c r="F18" s="287">
        <f>SUM(C18:E18)</f>
        <v>0</v>
      </c>
      <c r="G18" s="591">
        <f>ROUND((IF((C18&gt;0),($G$14*9.5)-(($G$14*9.5)*$H$14),0)),2)</f>
        <v>0</v>
      </c>
      <c r="H18" s="592"/>
      <c r="I18" s="598">
        <f>ROUND((IF(C18&lt;&gt;0,MAX(($I$14*9.5*$J$14)-(C18*0.06),0),0)),2)</f>
        <v>0</v>
      </c>
      <c r="J18" s="599"/>
      <c r="K18" s="301">
        <f>ROUND((((IF(C18&lt;&gt;0,(C18+D18)/(44*5)*26)/12)*8)/12),2)</f>
        <v>0</v>
      </c>
      <c r="L18" s="281">
        <f>IF(C18&lt;&gt;0,$L$14,0)</f>
        <v>0</v>
      </c>
      <c r="M18" s="300">
        <f>IF(C18&lt;&gt;0,ROUND(($L$14/12),2),0)</f>
        <v>0</v>
      </c>
      <c r="N18" s="300">
        <f>IF(C18&lt;&gt;0,'INSUMOS - Licitante'!$F$93,0)</f>
        <v>0</v>
      </c>
      <c r="O18" s="281">
        <f>IF(C18&lt;&gt;0,$O$14,0)</f>
        <v>0</v>
      </c>
      <c r="P18" s="281">
        <f>IF(D18&lt;&gt;0,$P$14,0)</f>
        <v>0</v>
      </c>
      <c r="Q18" s="281">
        <f>IF(C18&lt;&gt;0,'INSUMOS - Licitante'!$F$50+'INSUMOS - Licitante'!$F$58+'INSUMOS - Licitante'!$F$70,0)</f>
        <v>0</v>
      </c>
      <c r="R18" s="281">
        <f>IF(C18&lt;&gt;0,'INSUMOS - Licitante'!$F$80+'INSUMOS - Licitante'!$F$89,0)</f>
        <v>0</v>
      </c>
      <c r="S18" s="288">
        <f>SUM(G18:R18)</f>
        <v>0</v>
      </c>
      <c r="T18" s="273">
        <f>ROUND(((F18+S18)*$T$14),2)</f>
        <v>0</v>
      </c>
      <c r="U18" s="294">
        <f>ROUND((F18+S18+T18),2)</f>
        <v>0</v>
      </c>
      <c r="V18" s="285"/>
      <c r="W18" s="285"/>
    </row>
    <row r="19" spans="1:26" s="284" customFormat="1" ht="30" customHeight="1" x14ac:dyDescent="0.25">
      <c r="A19" s="282"/>
      <c r="B19" s="251"/>
      <c r="C19" s="252"/>
      <c r="D19" s="252"/>
      <c r="E19" s="252"/>
      <c r="F19" s="252"/>
      <c r="G19" s="283"/>
      <c r="H19" s="283"/>
      <c r="I19" s="283"/>
      <c r="J19" s="283"/>
      <c r="K19" s="283"/>
      <c r="L19" s="242"/>
      <c r="M19" s="242"/>
      <c r="N19" s="242"/>
      <c r="O19" s="242"/>
      <c r="P19" s="242"/>
      <c r="Q19" s="242"/>
      <c r="R19" s="242"/>
      <c r="S19" s="241"/>
      <c r="T19" s="241"/>
      <c r="U19" s="241"/>
      <c r="V19" s="285"/>
      <c r="W19" s="285"/>
    </row>
    <row r="20" spans="1:26" s="284" customFormat="1" ht="15.75" customHeight="1" x14ac:dyDescent="0.25">
      <c r="A20" s="282"/>
      <c r="B20" s="251"/>
      <c r="C20" s="252"/>
      <c r="D20" s="252"/>
      <c r="E20" s="252"/>
      <c r="F20" s="252"/>
      <c r="G20" s="283"/>
      <c r="I20" s="367"/>
      <c r="J20" s="367"/>
      <c r="K20" s="367"/>
      <c r="L20" s="367"/>
      <c r="M20" s="315" t="s">
        <v>261</v>
      </c>
      <c r="N20" s="617"/>
      <c r="O20" s="617"/>
      <c r="P20" s="617"/>
      <c r="Q20" s="617"/>
      <c r="R20" s="617"/>
      <c r="S20" s="617"/>
      <c r="T20" s="617"/>
      <c r="U20" s="617"/>
      <c r="V20" s="285"/>
      <c r="W20" s="285"/>
    </row>
    <row r="21" spans="1:26" s="284" customFormat="1" ht="15" customHeight="1" x14ac:dyDescent="0.25">
      <c r="A21" s="282"/>
      <c r="B21" s="251"/>
      <c r="C21" s="252"/>
      <c r="D21" s="252"/>
      <c r="E21" s="252"/>
      <c r="F21" s="252"/>
      <c r="G21" s="283"/>
      <c r="H21" s="316"/>
      <c r="I21" s="316"/>
      <c r="J21" s="316"/>
      <c r="K21" s="316"/>
      <c r="M21" s="315" t="s">
        <v>262</v>
      </c>
      <c r="N21" s="617"/>
      <c r="O21" s="617"/>
      <c r="P21" s="617"/>
      <c r="Q21" s="617"/>
      <c r="R21" s="617"/>
      <c r="S21" s="617"/>
      <c r="T21" s="617"/>
      <c r="U21" s="617"/>
      <c r="V21" s="285"/>
      <c r="W21" s="285"/>
    </row>
    <row r="22" spans="1:26" s="296" customFormat="1" ht="30" customHeight="1" thickBot="1" x14ac:dyDescent="0.35">
      <c r="A22" s="290" t="s">
        <v>256</v>
      </c>
      <c r="B22" s="291"/>
      <c r="C22" s="292"/>
      <c r="D22" s="292"/>
      <c r="E22" s="292"/>
      <c r="F22" s="292"/>
      <c r="G22" s="295"/>
      <c r="H22" s="295"/>
      <c r="I22" s="292"/>
      <c r="J22" s="292"/>
      <c r="K22" s="292"/>
      <c r="L22" s="295"/>
      <c r="M22" s="295"/>
      <c r="N22" s="295"/>
      <c r="O22" s="295"/>
      <c r="P22" s="295"/>
      <c r="Q22" s="295"/>
      <c r="R22" s="295"/>
      <c r="S22" s="295"/>
      <c r="T22" s="292"/>
      <c r="U22" s="292"/>
      <c r="V22" s="293"/>
      <c r="W22" s="293"/>
      <c r="X22" s="424"/>
      <c r="Y22" s="424"/>
      <c r="Z22" s="424"/>
    </row>
    <row r="23" spans="1:26" ht="15" customHeight="1" thickTop="1" x14ac:dyDescent="0.2">
      <c r="A23" s="265"/>
      <c r="U23" s="289"/>
    </row>
    <row r="24" spans="1:26" s="286" customFormat="1" ht="15" customHeight="1" x14ac:dyDescent="0.2">
      <c r="A24" s="248"/>
      <c r="B24" s="616" t="s">
        <v>390</v>
      </c>
      <c r="C24" s="616"/>
      <c r="D24" s="616"/>
      <c r="E24" s="616"/>
      <c r="F24" s="616"/>
      <c r="G24" s="616"/>
      <c r="H24" s="616"/>
      <c r="I24" s="616"/>
      <c r="J24" s="616"/>
      <c r="K24" s="616"/>
      <c r="L24" s="616"/>
      <c r="M24" s="616"/>
      <c r="N24" s="616"/>
      <c r="O24" s="616"/>
      <c r="P24" s="616"/>
      <c r="Q24" s="616"/>
      <c r="R24" s="616"/>
      <c r="S24" s="616"/>
      <c r="T24" s="616"/>
      <c r="U24" s="616"/>
    </row>
    <row r="25" spans="1:26" s="286" customFormat="1" ht="15" customHeight="1" x14ac:dyDescent="0.2">
      <c r="A25" s="248"/>
      <c r="B25" s="616" t="s">
        <v>434</v>
      </c>
      <c r="C25" s="616"/>
      <c r="D25" s="616"/>
      <c r="E25" s="616"/>
      <c r="F25" s="616"/>
      <c r="G25" s="616"/>
      <c r="H25" s="616"/>
      <c r="I25" s="616"/>
      <c r="J25" s="616"/>
      <c r="K25" s="616"/>
      <c r="L25" s="616"/>
      <c r="M25" s="616"/>
      <c r="N25" s="616"/>
      <c r="O25" s="616"/>
      <c r="P25" s="616"/>
      <c r="Q25" s="616"/>
      <c r="R25" s="616"/>
      <c r="S25" s="616"/>
      <c r="T25" s="616"/>
      <c r="U25" s="616"/>
    </row>
    <row r="26" spans="1:26" s="286" customFormat="1" ht="15" customHeight="1" x14ac:dyDescent="0.2">
      <c r="A26" s="248"/>
      <c r="B26" s="616" t="s">
        <v>426</v>
      </c>
      <c r="C26" s="616"/>
      <c r="D26" s="616"/>
      <c r="E26" s="616"/>
      <c r="F26" s="616"/>
      <c r="G26" s="616"/>
      <c r="H26" s="616"/>
      <c r="I26" s="616"/>
      <c r="J26" s="616"/>
      <c r="K26" s="616"/>
      <c r="L26" s="616"/>
      <c r="M26" s="616"/>
      <c r="N26" s="616"/>
      <c r="O26" s="616"/>
      <c r="P26" s="616"/>
      <c r="Q26" s="616"/>
      <c r="R26" s="616"/>
      <c r="S26" s="616"/>
      <c r="T26" s="616"/>
      <c r="U26" s="616"/>
    </row>
    <row r="27" spans="1:26" s="286" customFormat="1" ht="15" customHeight="1" x14ac:dyDescent="0.2">
      <c r="A27" s="248"/>
      <c r="B27" s="616" t="s">
        <v>269</v>
      </c>
      <c r="C27" s="616"/>
      <c r="D27" s="616"/>
      <c r="E27" s="616"/>
      <c r="F27" s="616"/>
      <c r="G27" s="616"/>
      <c r="H27" s="616"/>
      <c r="I27" s="616"/>
      <c r="J27" s="616"/>
      <c r="K27" s="616"/>
      <c r="L27" s="616"/>
      <c r="M27" s="616"/>
      <c r="N27" s="616"/>
      <c r="O27" s="616"/>
      <c r="P27" s="616"/>
      <c r="Q27" s="616"/>
      <c r="R27" s="616"/>
      <c r="S27" s="616"/>
      <c r="T27" s="616"/>
      <c r="U27" s="616"/>
    </row>
    <row r="28" spans="1:26" s="286" customFormat="1" ht="15" customHeight="1" x14ac:dyDescent="0.2">
      <c r="A28" s="248"/>
      <c r="B28" s="616" t="s">
        <v>270</v>
      </c>
      <c r="C28" s="616"/>
      <c r="D28" s="616"/>
      <c r="E28" s="616"/>
      <c r="F28" s="616"/>
      <c r="G28" s="616"/>
      <c r="H28" s="616"/>
      <c r="I28" s="616"/>
      <c r="J28" s="616"/>
      <c r="K28" s="616"/>
      <c r="L28" s="616"/>
      <c r="M28" s="616"/>
      <c r="N28" s="616"/>
      <c r="O28" s="616"/>
      <c r="P28" s="616"/>
      <c r="Q28" s="616"/>
      <c r="R28" s="616"/>
      <c r="S28" s="616"/>
      <c r="T28" s="616"/>
      <c r="U28" s="616"/>
    </row>
    <row r="29" spans="1:26" ht="15" customHeight="1" x14ac:dyDescent="0.2">
      <c r="A29" s="265"/>
      <c r="B29" s="416"/>
      <c r="C29" s="416"/>
      <c r="D29" s="416"/>
      <c r="E29" s="416"/>
      <c r="F29" s="416"/>
      <c r="G29" s="416"/>
      <c r="H29" s="416"/>
      <c r="I29" s="416"/>
      <c r="J29" s="416"/>
      <c r="K29" s="416"/>
      <c r="L29" s="416"/>
      <c r="M29" s="416"/>
      <c r="N29" s="416"/>
      <c r="O29" s="532"/>
      <c r="P29" s="532"/>
      <c r="Q29" s="416"/>
      <c r="R29" s="416"/>
      <c r="S29" s="416"/>
      <c r="T29" s="416"/>
      <c r="U29" s="416"/>
    </row>
    <row r="30" spans="1:26" ht="25.5" customHeight="1" x14ac:dyDescent="0.2">
      <c r="A30" s="265"/>
      <c r="B30" s="611" t="s">
        <v>429</v>
      </c>
      <c r="C30" s="612"/>
      <c r="D30" s="612"/>
      <c r="E30" s="612"/>
      <c r="F30" s="612"/>
      <c r="G30" s="612"/>
      <c r="H30" s="612"/>
      <c r="I30" s="612"/>
      <c r="J30" s="613"/>
      <c r="K30" s="460"/>
      <c r="L30" s="460"/>
      <c r="M30" s="460"/>
      <c r="N30" s="456"/>
      <c r="O30" s="532"/>
      <c r="P30" s="532"/>
      <c r="Q30" s="456"/>
      <c r="R30" s="456"/>
      <c r="S30" s="456"/>
      <c r="T30" s="456"/>
      <c r="U30" s="456"/>
    </row>
    <row r="31" spans="1:26" ht="15" customHeight="1" x14ac:dyDescent="0.2">
      <c r="A31" s="265"/>
      <c r="B31" s="457"/>
      <c r="C31" s="455"/>
      <c r="D31" s="455"/>
      <c r="E31" s="455"/>
      <c r="F31" s="455"/>
      <c r="G31" s="455"/>
      <c r="H31" s="455"/>
      <c r="I31" s="455"/>
      <c r="J31" s="455"/>
      <c r="K31" s="455"/>
      <c r="L31" s="455"/>
      <c r="M31" s="455"/>
      <c r="N31" s="455"/>
      <c r="O31" s="532"/>
      <c r="P31" s="532"/>
      <c r="Q31" s="455"/>
      <c r="R31" s="455"/>
      <c r="S31" s="455"/>
      <c r="T31" s="455"/>
      <c r="U31" s="455"/>
    </row>
    <row r="32" spans="1:26" ht="15" customHeight="1" x14ac:dyDescent="0.2">
      <c r="A32" s="265"/>
      <c r="B32" s="297" t="s">
        <v>145</v>
      </c>
      <c r="C32" s="248"/>
      <c r="D32" s="248"/>
      <c r="E32" s="248"/>
      <c r="F32" s="248"/>
      <c r="G32" s="248"/>
      <c r="H32" s="248"/>
      <c r="I32" s="248"/>
      <c r="J32" s="248"/>
      <c r="K32" s="248"/>
      <c r="L32" s="248"/>
      <c r="M32" s="248"/>
      <c r="N32" s="248"/>
      <c r="O32" s="248"/>
      <c r="P32" s="248"/>
      <c r="Q32" s="248"/>
      <c r="R32" s="248"/>
      <c r="S32" s="248"/>
      <c r="T32" s="248"/>
      <c r="U32" s="248"/>
    </row>
  </sheetData>
  <sheetProtection password="85AC" sheet="1" objects="1" scenarios="1" selectLockedCells="1"/>
  <mergeCells count="40">
    <mergeCell ref="G18:H18"/>
    <mergeCell ref="I18:J18"/>
    <mergeCell ref="B30:J30"/>
    <mergeCell ref="G17:H17"/>
    <mergeCell ref="I17:J17"/>
    <mergeCell ref="B27:U27"/>
    <mergeCell ref="B28:U28"/>
    <mergeCell ref="N20:U20"/>
    <mergeCell ref="N21:U21"/>
    <mergeCell ref="B24:U24"/>
    <mergeCell ref="B25:U25"/>
    <mergeCell ref="B26:U26"/>
    <mergeCell ref="A1:U1"/>
    <mergeCell ref="A2:U2"/>
    <mergeCell ref="A3:U3"/>
    <mergeCell ref="A8:U8"/>
    <mergeCell ref="A9:U9"/>
    <mergeCell ref="A11:A14"/>
    <mergeCell ref="C11:E11"/>
    <mergeCell ref="C12:C14"/>
    <mergeCell ref="B11:B14"/>
    <mergeCell ref="D12:D13"/>
    <mergeCell ref="E12:E13"/>
    <mergeCell ref="F11:F14"/>
    <mergeCell ref="G11:R11"/>
    <mergeCell ref="I15:J15"/>
    <mergeCell ref="I12:J12"/>
    <mergeCell ref="Q12:Q14"/>
    <mergeCell ref="N12:N14"/>
    <mergeCell ref="K12:K14"/>
    <mergeCell ref="M12:M14"/>
    <mergeCell ref="O12:O13"/>
    <mergeCell ref="P12:P13"/>
    <mergeCell ref="U11:U14"/>
    <mergeCell ref="R12:R14"/>
    <mergeCell ref="L12:L13"/>
    <mergeCell ref="G15:H15"/>
    <mergeCell ref="G12:H12"/>
    <mergeCell ref="T11:T13"/>
    <mergeCell ref="S11:S14"/>
  </mergeCells>
  <printOptions horizontalCentered="1"/>
  <pageMargins left="0.11811023622047245" right="0.11811023622047245" top="0.59055118110236227" bottom="0.11811023622047245" header="0.23622047244094491" footer="0.19685039370078741"/>
  <pageSetup paperSize="9" scale="31" fitToHeight="0" orientation="portrait" r:id="rId1"/>
  <headerFooter>
    <oddHeader>&amp;C&amp;G&amp;R&amp;8&amp;P</oddHeader>
    <oddFooter>&amp;L&amp;G
&amp;"Arial,Negrito"&amp;8&amp;K00-031SCCAT/CFIC/SECOFC</oddFooter>
  </headerFooter>
  <legacy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W38"/>
  <sheetViews>
    <sheetView showGridLines="0" view="pageBreakPreview" zoomScaleNormal="100" zoomScaleSheetLayoutView="100" workbookViewId="0">
      <selection activeCell="E13" sqref="E13"/>
    </sheetView>
  </sheetViews>
  <sheetFormatPr defaultColWidth="9.140625" defaultRowHeight="12.75" x14ac:dyDescent="0.2"/>
  <cols>
    <col min="1" max="1" width="7.140625" style="285" customWidth="1"/>
    <col min="2" max="2" width="34.5703125" style="285" customWidth="1"/>
    <col min="3" max="4" width="15.7109375" style="285" customWidth="1"/>
    <col min="5" max="5" width="14.5703125" style="285" customWidth="1"/>
    <col min="6" max="6" width="14" style="285" customWidth="1"/>
    <col min="7" max="8" width="8.7109375" style="285" customWidth="1"/>
    <col min="9" max="9" width="7.140625" style="285" customWidth="1"/>
    <col min="10" max="18" width="15.7109375" style="285" customWidth="1"/>
    <col min="19" max="19" width="16.140625" style="285" bestFit="1" customWidth="1"/>
    <col min="20" max="20" width="15.7109375" style="285" bestFit="1" customWidth="1"/>
    <col min="21" max="21" width="16.28515625" style="285" bestFit="1" customWidth="1"/>
    <col min="22" max="23" width="12.140625" style="285" bestFit="1" customWidth="1"/>
    <col min="24" max="16384" width="9.140625" style="285"/>
  </cols>
  <sheetData>
    <row r="1" spans="1:22" s="275" customFormat="1" ht="20.25" customHeight="1" x14ac:dyDescent="0.3">
      <c r="A1" s="602" t="str">
        <f>'RESUMO - Licitante'!A1:G1</f>
        <v>TRIBUNAL REGIONAL ELEITORAL DO PARANÁ</v>
      </c>
      <c r="B1" s="602"/>
      <c r="C1" s="602"/>
      <c r="D1" s="602"/>
      <c r="E1" s="602"/>
      <c r="F1" s="602"/>
      <c r="G1" s="602"/>
      <c r="H1" s="602"/>
      <c r="I1" s="602"/>
      <c r="J1" s="602"/>
      <c r="K1" s="602"/>
      <c r="L1" s="602"/>
      <c r="M1" s="602"/>
      <c r="N1" s="602"/>
      <c r="O1" s="602"/>
      <c r="P1" s="602"/>
      <c r="Q1" s="602"/>
      <c r="R1" s="602"/>
      <c r="S1" s="245"/>
      <c r="T1" s="245"/>
      <c r="U1" s="245"/>
    </row>
    <row r="2" spans="1:22" s="275" customFormat="1" ht="18.75" customHeight="1" x14ac:dyDescent="0.3">
      <c r="A2" s="603" t="str">
        <f>'RESUMO - Licitante'!A2:G2</f>
        <v>PLANILHA DE CUSTOS E FORMAÇÃO DE PREÇOS - BASE LICITANTE</v>
      </c>
      <c r="B2" s="603"/>
      <c r="C2" s="603"/>
      <c r="D2" s="603"/>
      <c r="E2" s="603"/>
      <c r="F2" s="603"/>
      <c r="G2" s="603"/>
      <c r="H2" s="603"/>
      <c r="I2" s="603"/>
      <c r="J2" s="603"/>
      <c r="K2" s="603"/>
      <c r="L2" s="603"/>
      <c r="M2" s="603"/>
      <c r="N2" s="603"/>
      <c r="O2" s="603"/>
      <c r="P2" s="603"/>
      <c r="Q2" s="603"/>
      <c r="R2" s="603"/>
      <c r="S2" s="245"/>
      <c r="T2" s="245"/>
      <c r="U2" s="245"/>
    </row>
    <row r="3" spans="1:22" s="275" customFormat="1" ht="18.75" customHeight="1" x14ac:dyDescent="0.25">
      <c r="A3" s="604" t="str">
        <f>'RESUMO - Licitante'!A3:G3</f>
        <v>Operação Assistida da Usina Fotovoltáica</v>
      </c>
      <c r="B3" s="604"/>
      <c r="C3" s="604"/>
      <c r="D3" s="604"/>
      <c r="E3" s="604"/>
      <c r="F3" s="604"/>
      <c r="G3" s="604"/>
      <c r="H3" s="604"/>
      <c r="I3" s="604"/>
      <c r="J3" s="604"/>
      <c r="K3" s="604"/>
      <c r="L3" s="604"/>
      <c r="M3" s="604"/>
      <c r="N3" s="604"/>
      <c r="O3" s="604"/>
      <c r="P3" s="604"/>
      <c r="Q3" s="604"/>
      <c r="R3" s="604"/>
      <c r="S3" s="418"/>
      <c r="T3" s="418"/>
      <c r="U3" s="418"/>
    </row>
    <row r="4" spans="1:22" s="275" customFormat="1" ht="15" customHeight="1" x14ac:dyDescent="0.25">
      <c r="A4" s="561"/>
      <c r="B4" s="561"/>
      <c r="C4" s="561"/>
      <c r="D4" s="561"/>
      <c r="E4" s="561"/>
      <c r="F4" s="561"/>
      <c r="G4" s="561"/>
      <c r="H4" s="561"/>
      <c r="I4" s="561"/>
      <c r="J4" s="561"/>
      <c r="K4" s="561"/>
      <c r="L4" s="561"/>
      <c r="M4" s="561"/>
      <c r="N4" s="561"/>
      <c r="O4" s="561"/>
      <c r="P4" s="561"/>
      <c r="Q4" s="352" t="s">
        <v>185</v>
      </c>
      <c r="R4" s="351" t="str">
        <f>'RESUMO - Licitante'!G5</f>
        <v>14142/2019</v>
      </c>
      <c r="S4" s="418"/>
      <c r="T4" s="418"/>
      <c r="U4" s="418"/>
    </row>
    <row r="5" spans="1:22" s="275" customFormat="1" ht="15" customHeight="1" x14ac:dyDescent="0.25">
      <c r="A5" s="561"/>
      <c r="B5" s="561"/>
      <c r="C5" s="561"/>
      <c r="D5" s="561"/>
      <c r="E5" s="561"/>
      <c r="F5" s="561"/>
      <c r="G5" s="561"/>
      <c r="H5" s="561"/>
      <c r="I5" s="561"/>
      <c r="J5" s="561"/>
      <c r="K5" s="561"/>
      <c r="L5" s="561"/>
      <c r="M5" s="561"/>
      <c r="N5" s="561"/>
      <c r="O5" s="561"/>
      <c r="P5" s="561"/>
      <c r="Q5" s="352" t="s">
        <v>271</v>
      </c>
      <c r="R5" s="415" t="str">
        <f>'RESUMO - Licitante'!G6</f>
        <v>99/2021</v>
      </c>
      <c r="S5" s="418"/>
      <c r="T5" s="418"/>
      <c r="U5" s="418"/>
    </row>
    <row r="6" spans="1:22" s="275" customFormat="1" ht="15" customHeight="1" x14ac:dyDescent="0.25">
      <c r="A6" s="265"/>
      <c r="B6" s="265"/>
      <c r="C6" s="265"/>
      <c r="D6" s="265"/>
      <c r="E6" s="265"/>
      <c r="F6" s="265"/>
      <c r="G6" s="265"/>
      <c r="H6" s="265"/>
      <c r="I6" s="265"/>
      <c r="J6" s="265"/>
      <c r="K6" s="265"/>
      <c r="L6" s="265"/>
      <c r="M6" s="265"/>
      <c r="N6" s="265"/>
      <c r="O6" s="265"/>
      <c r="P6" s="265"/>
      <c r="Q6" s="352" t="s">
        <v>272</v>
      </c>
      <c r="R6" s="414">
        <f>'RESUMO - Licitante'!G7</f>
        <v>44407</v>
      </c>
    </row>
    <row r="7" spans="1:22" s="275" customFormat="1" ht="15" customHeight="1" x14ac:dyDescent="0.25">
      <c r="A7" s="271"/>
      <c r="B7" s="271"/>
      <c r="C7" s="265"/>
      <c r="D7" s="265"/>
      <c r="E7" s="265"/>
      <c r="F7" s="265"/>
      <c r="G7" s="265"/>
      <c r="H7" s="265"/>
      <c r="I7" s="265"/>
      <c r="J7" s="265"/>
      <c r="K7" s="265"/>
      <c r="L7" s="265"/>
      <c r="M7" s="265"/>
      <c r="N7" s="265"/>
      <c r="O7" s="265"/>
      <c r="P7" s="265"/>
      <c r="Q7" s="265"/>
      <c r="R7" s="265"/>
    </row>
    <row r="8" spans="1:22" s="275" customFormat="1" ht="15" customHeight="1" x14ac:dyDescent="0.25">
      <c r="A8" s="605" t="str">
        <f>'RESUMO - Licitante'!A9:G9</f>
        <v>teste</v>
      </c>
      <c r="B8" s="606"/>
      <c r="C8" s="606"/>
      <c r="D8" s="606"/>
      <c r="E8" s="606"/>
      <c r="F8" s="606"/>
      <c r="G8" s="606"/>
      <c r="H8" s="606"/>
      <c r="I8" s="606"/>
      <c r="J8" s="606"/>
      <c r="K8" s="606"/>
      <c r="L8" s="606"/>
      <c r="M8" s="606"/>
      <c r="N8" s="606"/>
      <c r="O8" s="606"/>
      <c r="P8" s="606"/>
      <c r="Q8" s="606"/>
      <c r="R8" s="607"/>
    </row>
    <row r="9" spans="1:22" s="275" customFormat="1" ht="15" customHeight="1" x14ac:dyDescent="0.25">
      <c r="A9" s="626" t="str">
        <f>'RESUMO - Licitante'!A10:G10</f>
        <v>03.985.113/0001-81</v>
      </c>
      <c r="B9" s="627"/>
      <c r="C9" s="627"/>
      <c r="D9" s="627"/>
      <c r="E9" s="627"/>
      <c r="F9" s="627"/>
      <c r="G9" s="627"/>
      <c r="H9" s="627"/>
      <c r="I9" s="627"/>
      <c r="J9" s="627"/>
      <c r="K9" s="627"/>
      <c r="L9" s="627"/>
      <c r="M9" s="627"/>
      <c r="N9" s="627"/>
      <c r="O9" s="627"/>
      <c r="P9" s="627"/>
      <c r="Q9" s="627"/>
      <c r="R9" s="628"/>
    </row>
    <row r="10" spans="1:22" s="275" customFormat="1" ht="15" customHeight="1" x14ac:dyDescent="0.25">
      <c r="A10" s="272"/>
      <c r="B10" s="272"/>
      <c r="C10" s="272"/>
      <c r="D10" s="272"/>
      <c r="E10" s="272"/>
      <c r="F10" s="272"/>
      <c r="G10" s="272"/>
      <c r="H10" s="272"/>
      <c r="I10" s="272"/>
      <c r="J10" s="272"/>
      <c r="K10" s="272"/>
      <c r="L10" s="272"/>
      <c r="M10" s="272"/>
      <c r="N10" s="272"/>
      <c r="O10" s="272"/>
      <c r="P10" s="272"/>
      <c r="Q10" s="272"/>
      <c r="R10" s="272"/>
    </row>
    <row r="11" spans="1:22" s="284" customFormat="1" ht="30" customHeight="1" thickBot="1" x14ac:dyDescent="0.35">
      <c r="A11" s="622" t="s">
        <v>278</v>
      </c>
      <c r="B11" s="622"/>
      <c r="C11" s="622"/>
      <c r="D11" s="622"/>
      <c r="E11" s="622"/>
      <c r="F11" s="308"/>
      <c r="G11" s="622"/>
      <c r="H11" s="622"/>
      <c r="I11" s="313"/>
      <c r="J11" s="363"/>
      <c r="K11" s="361"/>
      <c r="L11" s="362"/>
      <c r="M11" s="362"/>
      <c r="N11" s="362"/>
      <c r="O11" s="308"/>
      <c r="P11" s="308"/>
      <c r="Q11" s="313"/>
      <c r="R11" s="313"/>
      <c r="S11" s="285"/>
      <c r="T11" s="285"/>
    </row>
    <row r="12" spans="1:22" s="284" customFormat="1" ht="45" customHeight="1" thickTop="1" x14ac:dyDescent="0.25">
      <c r="A12" s="618" t="s">
        <v>274</v>
      </c>
      <c r="B12" s="619"/>
      <c r="C12" s="309" t="s">
        <v>275</v>
      </c>
      <c r="D12" s="309" t="s">
        <v>279</v>
      </c>
      <c r="E12" s="309" t="s">
        <v>280</v>
      </c>
      <c r="F12" s="308"/>
      <c r="G12" s="618" t="s">
        <v>356</v>
      </c>
      <c r="H12" s="619"/>
      <c r="I12" s="313"/>
      <c r="J12" s="360" t="s">
        <v>357</v>
      </c>
      <c r="K12" s="623" t="s">
        <v>276</v>
      </c>
      <c r="L12" s="624"/>
      <c r="M12" s="623" t="s">
        <v>277</v>
      </c>
      <c r="N12" s="624"/>
      <c r="O12" s="535"/>
      <c r="P12" s="534"/>
      <c r="R12" s="313"/>
      <c r="S12" s="285"/>
      <c r="T12" s="285"/>
    </row>
    <row r="13" spans="1:22" s="284" customFormat="1" ht="15" customHeight="1" x14ac:dyDescent="0.25">
      <c r="A13" s="635" t="s">
        <v>345</v>
      </c>
      <c r="B13" s="636"/>
      <c r="C13" s="314">
        <v>12400</v>
      </c>
      <c r="D13" s="562">
        <f>E13/C13</f>
        <v>0</v>
      </c>
      <c r="E13" s="564"/>
      <c r="F13" s="423"/>
      <c r="G13" s="620">
        <f>'LIMPEZA - Licitante'!F24</f>
        <v>0</v>
      </c>
      <c r="H13" s="621"/>
      <c r="I13" s="313"/>
      <c r="J13" s="365">
        <f>E13+G13</f>
        <v>0</v>
      </c>
      <c r="K13" s="359">
        <v>1</v>
      </c>
      <c r="L13" s="364">
        <f>J13*K13</f>
        <v>0</v>
      </c>
      <c r="M13" s="359">
        <v>3</v>
      </c>
      <c r="N13" s="366">
        <f>J13*M13</f>
        <v>0</v>
      </c>
      <c r="O13" s="536"/>
      <c r="Q13" s="421"/>
      <c r="R13" s="422"/>
      <c r="S13" s="285"/>
      <c r="T13" s="285"/>
    </row>
    <row r="14" spans="1:22" s="284" customFormat="1" ht="15" customHeight="1" x14ac:dyDescent="0.25">
      <c r="A14" s="629" t="s">
        <v>346</v>
      </c>
      <c r="B14" s="630"/>
      <c r="C14" s="318">
        <v>27500</v>
      </c>
      <c r="D14" s="563">
        <f>E14/C14</f>
        <v>0</v>
      </c>
      <c r="E14" s="564"/>
      <c r="F14" s="308"/>
      <c r="G14" s="631">
        <f>'LIMPEZA - Licitante'!F31</f>
        <v>0</v>
      </c>
      <c r="H14" s="632"/>
      <c r="I14" s="317"/>
      <c r="J14" s="365">
        <f>E14+G14</f>
        <v>0</v>
      </c>
      <c r="K14" s="359">
        <v>3</v>
      </c>
      <c r="L14" s="364">
        <f>J14*K14</f>
        <v>0</v>
      </c>
      <c r="M14" s="359">
        <v>9</v>
      </c>
      <c r="N14" s="425">
        <f>J14*M14</f>
        <v>0</v>
      </c>
      <c r="O14" s="536"/>
      <c r="Q14" s="421"/>
      <c r="R14" s="426"/>
      <c r="S14" s="285"/>
      <c r="T14" s="285"/>
    </row>
    <row r="15" spans="1:22" s="284" customFormat="1" ht="15" customHeight="1" x14ac:dyDescent="0.25">
      <c r="A15" s="243"/>
      <c r="B15" s="243"/>
      <c r="C15" s="308"/>
      <c r="D15" s="308"/>
      <c r="E15" s="308"/>
      <c r="F15" s="308"/>
      <c r="G15" s="308"/>
      <c r="H15" s="308"/>
      <c r="I15" s="317"/>
      <c r="J15" s="310"/>
      <c r="K15" s="358"/>
      <c r="L15" s="364">
        <f>SUM(L13:L14)</f>
        <v>0</v>
      </c>
      <c r="M15" s="537"/>
      <c r="N15" s="425">
        <f>SUM(N13:N14)</f>
        <v>0</v>
      </c>
      <c r="O15" s="358"/>
      <c r="R15" s="426"/>
      <c r="S15" s="285"/>
      <c r="T15" s="285"/>
      <c r="U15" s="284">
        <v>452.72</v>
      </c>
      <c r="V15" s="284" t="e">
        <f>U15/T15</f>
        <v>#DIV/0!</v>
      </c>
    </row>
    <row r="16" spans="1:22" s="326" customFormat="1" ht="25.5" customHeight="1" x14ac:dyDescent="0.2">
      <c r="A16" s="633" t="s">
        <v>347</v>
      </c>
      <c r="B16" s="633"/>
      <c r="C16" s="633"/>
      <c r="D16" s="633"/>
      <c r="E16" s="633"/>
      <c r="F16" s="633"/>
    </row>
    <row r="17" spans="1:6" s="326" customFormat="1" ht="25.5" customHeight="1" thickBot="1" x14ac:dyDescent="0.25">
      <c r="A17" s="634" t="s">
        <v>392</v>
      </c>
      <c r="B17" s="634"/>
      <c r="C17" s="634"/>
      <c r="D17" s="634"/>
      <c r="E17" s="634"/>
      <c r="F17" s="634"/>
    </row>
    <row r="18" spans="1:6" s="326" customFormat="1" ht="39" thickTop="1" x14ac:dyDescent="0.2">
      <c r="A18" s="328" t="s">
        <v>138</v>
      </c>
      <c r="B18" s="328" t="s">
        <v>281</v>
      </c>
      <c r="C18" s="328" t="s">
        <v>282</v>
      </c>
      <c r="D18" s="328" t="s">
        <v>283</v>
      </c>
      <c r="E18" s="329" t="s">
        <v>246</v>
      </c>
      <c r="F18" s="330" t="s">
        <v>350</v>
      </c>
    </row>
    <row r="19" spans="1:6" s="326" customFormat="1" ht="38.25" x14ac:dyDescent="0.2">
      <c r="A19" s="331">
        <v>1</v>
      </c>
      <c r="B19" s="431" t="s">
        <v>284</v>
      </c>
      <c r="C19" s="333" t="s">
        <v>285</v>
      </c>
      <c r="D19" s="557"/>
      <c r="E19" s="555"/>
      <c r="F19" s="334">
        <f>D19*E19</f>
        <v>0</v>
      </c>
    </row>
    <row r="20" spans="1:6" s="326" customFormat="1" ht="12.75" customHeight="1" x14ac:dyDescent="0.2">
      <c r="A20" s="335">
        <v>2</v>
      </c>
      <c r="B20" s="336" t="s">
        <v>286</v>
      </c>
      <c r="C20" s="337" t="s">
        <v>282</v>
      </c>
      <c r="D20" s="557"/>
      <c r="E20" s="555"/>
      <c r="F20" s="338">
        <f>E20*D20</f>
        <v>0</v>
      </c>
    </row>
    <row r="21" spans="1:6" s="326" customFormat="1" ht="12.75" customHeight="1" x14ac:dyDescent="0.2">
      <c r="A21" s="331">
        <v>3</v>
      </c>
      <c r="B21" s="556"/>
      <c r="C21" s="557"/>
      <c r="D21" s="557"/>
      <c r="E21" s="558"/>
      <c r="F21" s="334">
        <f>D21*E21</f>
        <v>0</v>
      </c>
    </row>
    <row r="22" spans="1:6" s="326" customFormat="1" ht="12.75" customHeight="1" x14ac:dyDescent="0.2">
      <c r="A22" s="335">
        <v>4</v>
      </c>
      <c r="B22" s="556"/>
      <c r="C22" s="557"/>
      <c r="D22" s="557"/>
      <c r="E22" s="558"/>
      <c r="F22" s="338">
        <f>E22*D22</f>
        <v>0</v>
      </c>
    </row>
    <row r="23" spans="1:6" s="326" customFormat="1" ht="12.75" customHeight="1" x14ac:dyDescent="0.2">
      <c r="A23" s="331">
        <v>5</v>
      </c>
      <c r="B23" s="556"/>
      <c r="C23" s="557"/>
      <c r="D23" s="557"/>
      <c r="E23" s="558"/>
      <c r="F23" s="334">
        <f>D23*E23</f>
        <v>0</v>
      </c>
    </row>
    <row r="24" spans="1:6" s="326" customFormat="1" ht="12.75" customHeight="1" x14ac:dyDescent="0.2">
      <c r="A24" s="353"/>
      <c r="B24" s="354"/>
      <c r="C24" s="355"/>
      <c r="D24" s="355"/>
      <c r="E24" s="427"/>
      <c r="F24" s="356">
        <f>SUM(F19:F22)</f>
        <v>0</v>
      </c>
    </row>
    <row r="25" spans="1:6" s="326" customFormat="1" ht="25.5" customHeight="1" x14ac:dyDescent="0.2">
      <c r="A25" s="633" t="s">
        <v>349</v>
      </c>
      <c r="B25" s="633"/>
      <c r="C25" s="633"/>
      <c r="D25" s="633"/>
      <c r="E25" s="633"/>
      <c r="F25" s="633"/>
    </row>
    <row r="26" spans="1:6" s="326" customFormat="1" ht="25.5" customHeight="1" thickBot="1" x14ac:dyDescent="0.25">
      <c r="A26" s="339" t="s">
        <v>393</v>
      </c>
      <c r="B26" s="339"/>
      <c r="C26" s="343"/>
      <c r="D26" s="343"/>
      <c r="E26" s="343"/>
      <c r="F26" s="343"/>
    </row>
    <row r="27" spans="1:6" s="326" customFormat="1" ht="39" thickTop="1" x14ac:dyDescent="0.2">
      <c r="A27" s="328" t="s">
        <v>138</v>
      </c>
      <c r="B27" s="328" t="s">
        <v>281</v>
      </c>
      <c r="C27" s="328" t="s">
        <v>282</v>
      </c>
      <c r="D27" s="328" t="s">
        <v>283</v>
      </c>
      <c r="E27" s="329" t="s">
        <v>246</v>
      </c>
      <c r="F27" s="330" t="s">
        <v>350</v>
      </c>
    </row>
    <row r="28" spans="1:6" s="326" customFormat="1" x14ac:dyDescent="0.2">
      <c r="A28" s="335">
        <v>1</v>
      </c>
      <c r="B28" s="556"/>
      <c r="C28" s="557"/>
      <c r="D28" s="557"/>
      <c r="E28" s="558"/>
      <c r="F28" s="338">
        <f>D28*E28</f>
        <v>0</v>
      </c>
    </row>
    <row r="29" spans="1:6" s="326" customFormat="1" x14ac:dyDescent="0.2">
      <c r="A29" s="331">
        <v>2</v>
      </c>
      <c r="B29" s="556"/>
      <c r="C29" s="557"/>
      <c r="D29" s="557"/>
      <c r="E29" s="558"/>
      <c r="F29" s="334">
        <f>D29*E29</f>
        <v>0</v>
      </c>
    </row>
    <row r="30" spans="1:6" s="326" customFormat="1" x14ac:dyDescent="0.2">
      <c r="A30" s="335">
        <v>3</v>
      </c>
      <c r="B30" s="556"/>
      <c r="C30" s="557"/>
      <c r="D30" s="557"/>
      <c r="E30" s="558"/>
      <c r="F30" s="338">
        <f>D30*E30</f>
        <v>0</v>
      </c>
    </row>
    <row r="31" spans="1:6" s="326" customFormat="1" x14ac:dyDescent="0.2">
      <c r="A31" s="353"/>
      <c r="B31" s="354"/>
      <c r="C31" s="355"/>
      <c r="D31" s="355"/>
      <c r="E31" s="427"/>
      <c r="F31" s="356">
        <f>SUM(F28:F30)</f>
        <v>0</v>
      </c>
    </row>
    <row r="32" spans="1:6" s="326" customFormat="1" x14ac:dyDescent="0.2">
      <c r="A32" s="353"/>
      <c r="B32" s="354"/>
      <c r="C32" s="355"/>
      <c r="D32" s="355"/>
      <c r="E32" s="427"/>
      <c r="F32" s="565"/>
    </row>
    <row r="33" spans="1:23" s="296" customFormat="1" ht="30" customHeight="1" thickBot="1" x14ac:dyDescent="0.35">
      <c r="A33" s="290" t="s">
        <v>256</v>
      </c>
      <c r="B33" s="291"/>
      <c r="C33" s="292"/>
      <c r="D33" s="292"/>
      <c r="E33" s="292"/>
      <c r="F33" s="292"/>
      <c r="G33" s="295"/>
      <c r="H33" s="295"/>
      <c r="I33" s="292"/>
      <c r="J33" s="292"/>
      <c r="K33" s="292"/>
      <c r="L33" s="295"/>
      <c r="M33" s="295"/>
      <c r="N33" s="295"/>
      <c r="O33" s="295"/>
      <c r="P33" s="295"/>
      <c r="Q33" s="295"/>
      <c r="R33" s="292"/>
      <c r="S33" s="293"/>
      <c r="T33" s="293"/>
      <c r="U33" s="424"/>
      <c r="V33" s="424"/>
      <c r="W33" s="424"/>
    </row>
    <row r="34" spans="1:23" ht="15" customHeight="1" thickTop="1" x14ac:dyDescent="0.2">
      <c r="A34" s="265"/>
    </row>
    <row r="35" spans="1:23" s="286" customFormat="1" ht="15" customHeight="1" x14ac:dyDescent="0.2">
      <c r="A35" s="248"/>
      <c r="B35" s="625" t="s">
        <v>439</v>
      </c>
      <c r="C35" s="625"/>
      <c r="D35" s="625"/>
      <c r="E35" s="625"/>
      <c r="F35" s="625"/>
      <c r="G35" s="625"/>
      <c r="H35" s="625"/>
      <c r="I35" s="625"/>
      <c r="J35" s="625"/>
      <c r="K35" s="625"/>
      <c r="L35" s="625"/>
      <c r="M35" s="625"/>
      <c r="N35" s="625"/>
      <c r="O35" s="625"/>
      <c r="P35" s="625"/>
      <c r="Q35" s="625"/>
      <c r="R35" s="625"/>
    </row>
    <row r="36" spans="1:23" s="286" customFormat="1" ht="15" customHeight="1" x14ac:dyDescent="0.2">
      <c r="A36" s="248"/>
      <c r="B36" s="625" t="s">
        <v>440</v>
      </c>
      <c r="C36" s="625"/>
      <c r="D36" s="625"/>
      <c r="E36" s="625"/>
      <c r="F36" s="625"/>
      <c r="G36" s="625"/>
      <c r="H36" s="625"/>
      <c r="I36" s="625"/>
      <c r="J36" s="625"/>
      <c r="K36" s="625"/>
      <c r="L36" s="625"/>
      <c r="M36" s="625"/>
      <c r="N36" s="625"/>
      <c r="O36" s="625"/>
      <c r="P36" s="566"/>
      <c r="Q36" s="566"/>
      <c r="R36" s="566"/>
    </row>
    <row r="37" spans="1:23" s="326" customFormat="1" x14ac:dyDescent="0.2">
      <c r="A37" s="353"/>
      <c r="B37" s="354"/>
      <c r="C37" s="355"/>
      <c r="D37" s="355"/>
      <c r="E37" s="427"/>
      <c r="F37" s="565"/>
    </row>
    <row r="38" spans="1:23" x14ac:dyDescent="0.2">
      <c r="B38" s="274" t="s">
        <v>145</v>
      </c>
    </row>
  </sheetData>
  <sheetProtection algorithmName="SHA-512" hashValue="KRWunrcO4GX42BTV7enexeLdC+JK52oXbEUjssFNUnen8kI3dINwwYG/jJDumbPmZuQ9/PvI8MH6jKUS3gU8rQ==" saltValue="cxripP+inosyyR0UuxfXCA==" spinCount="100000" sheet="1" objects="1" scenarios="1" selectLockedCells="1"/>
  <mergeCells count="20">
    <mergeCell ref="B35:R35"/>
    <mergeCell ref="B36:O36"/>
    <mergeCell ref="A1:R1"/>
    <mergeCell ref="A2:R2"/>
    <mergeCell ref="A3:R3"/>
    <mergeCell ref="A8:R8"/>
    <mergeCell ref="A9:R9"/>
    <mergeCell ref="A14:B14"/>
    <mergeCell ref="G14:H14"/>
    <mergeCell ref="A25:F25"/>
    <mergeCell ref="A17:F17"/>
    <mergeCell ref="A16:F16"/>
    <mergeCell ref="A13:B13"/>
    <mergeCell ref="A12:B12"/>
    <mergeCell ref="A11:E11"/>
    <mergeCell ref="G12:H12"/>
    <mergeCell ref="G13:H13"/>
    <mergeCell ref="G11:H11"/>
    <mergeCell ref="K12:L12"/>
    <mergeCell ref="M12:N12"/>
  </mergeCells>
  <printOptions horizontalCentered="1"/>
  <pageMargins left="0.11811023622047245" right="0.11811023622047245" top="0.70866141732283472" bottom="0.11811023622047245" header="0.23622047244094491" footer="0.19685039370078741"/>
  <pageSetup paperSize="9" scale="37" fitToHeight="0" orientation="portrait" r:id="rId1"/>
  <headerFooter>
    <oddHeader>&amp;C&amp;G&amp;R&amp;8&amp;P</oddHeader>
    <oddFooter>&amp;L&amp;G
&amp;"Arial,Negrito"&amp;8&amp;K00-031SCCAT/CFIC/SECOFC</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71"/>
  <sheetViews>
    <sheetView view="pageBreakPreview" zoomScaleNormal="100" zoomScaleSheetLayoutView="100" workbookViewId="0">
      <selection activeCell="B8" sqref="B8"/>
    </sheetView>
  </sheetViews>
  <sheetFormatPr defaultRowHeight="12.75" x14ac:dyDescent="0.2"/>
  <cols>
    <col min="1" max="1" width="44.7109375" style="461" customWidth="1"/>
    <col min="2" max="3" width="9.7109375" style="461" customWidth="1"/>
    <col min="4" max="5" width="44.7109375" style="461" customWidth="1"/>
    <col min="6" max="16384" width="9.140625" style="461"/>
  </cols>
  <sheetData>
    <row r="1" spans="1:5" ht="18" x14ac:dyDescent="0.25">
      <c r="A1" s="639" t="str">
        <f>'[1]RESUMO - Estimativa TRE'!A1:G1</f>
        <v>TRIBUNAL REGIONAL ELEITORAL DO PARANÁ</v>
      </c>
      <c r="B1" s="639"/>
      <c r="C1" s="639"/>
      <c r="D1" s="639"/>
      <c r="E1" s="639"/>
    </row>
    <row r="2" spans="1:5" x14ac:dyDescent="0.2">
      <c r="A2" s="640" t="str">
        <f>'[1]RESUMO - Estimativa TRE'!A2:G2</f>
        <v>PLANILHA DE CUSTOS E FORMAÇÃO DE PREÇOS - ESTIMATIVA TRE/PR</v>
      </c>
      <c r="B2" s="640"/>
      <c r="C2" s="640"/>
      <c r="D2" s="640"/>
      <c r="E2" s="640"/>
    </row>
    <row r="3" spans="1:5" x14ac:dyDescent="0.2">
      <c r="A3" s="640" t="str">
        <f>'[1]RESUMO - Estimativa TRE'!A3:G3</f>
        <v>Operação Assistida da Usina Fotovoltáica</v>
      </c>
      <c r="B3" s="640"/>
      <c r="C3" s="640"/>
      <c r="D3" s="640"/>
      <c r="E3" s="640"/>
    </row>
    <row r="4" spans="1:5" x14ac:dyDescent="0.2">
      <c r="A4" s="462"/>
      <c r="B4" s="463"/>
      <c r="C4" s="463"/>
      <c r="D4" s="464"/>
      <c r="E4" s="464"/>
    </row>
    <row r="5" spans="1:5" x14ac:dyDescent="0.2">
      <c r="A5" s="641" t="str">
        <f>'[1]RESUMO - Estimativa TRE'!A9:G9</f>
        <v>NOME DA EMPRESA</v>
      </c>
      <c r="B5" s="642"/>
      <c r="C5" s="642"/>
      <c r="D5" s="642"/>
      <c r="E5" s="643"/>
    </row>
    <row r="6" spans="1:5" x14ac:dyDescent="0.2">
      <c r="A6" s="644" t="str">
        <f>'[1]RESUMO - Estimativa TRE'!A10:G10</f>
        <v>CNPJ</v>
      </c>
      <c r="B6" s="645"/>
      <c r="C6" s="645"/>
      <c r="D6" s="645"/>
      <c r="E6" s="646"/>
    </row>
    <row r="7" spans="1:5" x14ac:dyDescent="0.2">
      <c r="A7" s="465"/>
      <c r="B7" s="465"/>
      <c r="C7" s="465"/>
      <c r="D7" s="465"/>
      <c r="E7" s="465"/>
    </row>
    <row r="8" spans="1:5" x14ac:dyDescent="0.2">
      <c r="A8" s="647" t="s">
        <v>186</v>
      </c>
      <c r="B8" s="545"/>
      <c r="C8" s="466" t="s">
        <v>147</v>
      </c>
      <c r="D8" s="467"/>
      <c r="E8" s="466"/>
    </row>
    <row r="9" spans="1:5" x14ac:dyDescent="0.2">
      <c r="A9" s="647"/>
      <c r="B9" s="545" t="s">
        <v>243</v>
      </c>
      <c r="C9" s="466" t="s">
        <v>148</v>
      </c>
      <c r="D9" s="467"/>
      <c r="E9" s="466"/>
    </row>
    <row r="10" spans="1:5" ht="13.5" thickBot="1" x14ac:dyDescent="0.25">
      <c r="A10" s="465"/>
      <c r="B10" s="465"/>
      <c r="C10" s="465"/>
      <c r="D10" s="465"/>
      <c r="E10" s="465"/>
    </row>
    <row r="11" spans="1:5" ht="13.5" thickBot="1" x14ac:dyDescent="0.25">
      <c r="A11" s="648" t="s">
        <v>137</v>
      </c>
      <c r="B11" s="649"/>
      <c r="C11" s="649"/>
      <c r="D11" s="649"/>
      <c r="E11" s="650"/>
    </row>
    <row r="12" spans="1:5" x14ac:dyDescent="0.2">
      <c r="A12" s="468"/>
      <c r="B12" s="469"/>
      <c r="C12" s="469"/>
      <c r="D12" s="464"/>
      <c r="E12" s="464"/>
    </row>
    <row r="13" spans="1:5" ht="18" thickBot="1" x14ac:dyDescent="0.35">
      <c r="A13" s="651" t="s">
        <v>187</v>
      </c>
      <c r="B13" s="651"/>
      <c r="C13" s="651"/>
      <c r="D13" s="651"/>
      <c r="E13" s="267"/>
    </row>
    <row r="14" spans="1:5" ht="13.5" thickTop="1" x14ac:dyDescent="0.2">
      <c r="A14" s="465"/>
      <c r="B14" s="470" t="s">
        <v>20</v>
      </c>
      <c r="C14" s="470"/>
      <c r="D14" s="470" t="s">
        <v>188</v>
      </c>
      <c r="E14" s="470" t="s">
        <v>189</v>
      </c>
    </row>
    <row r="15" spans="1:5" x14ac:dyDescent="0.2">
      <c r="A15" s="471" t="s">
        <v>2</v>
      </c>
      <c r="B15" s="546">
        <v>0</v>
      </c>
      <c r="C15" s="637" t="s">
        <v>190</v>
      </c>
      <c r="D15" s="638"/>
      <c r="E15" s="472" t="s">
        <v>191</v>
      </c>
    </row>
    <row r="16" spans="1:5" x14ac:dyDescent="0.2">
      <c r="A16" s="473" t="s">
        <v>149</v>
      </c>
      <c r="B16" s="546">
        <v>0</v>
      </c>
      <c r="C16" s="637" t="s">
        <v>192</v>
      </c>
      <c r="D16" s="638"/>
      <c r="E16" s="472" t="s">
        <v>193</v>
      </c>
    </row>
    <row r="17" spans="1:5" x14ac:dyDescent="0.2">
      <c r="A17" s="473" t="s">
        <v>3</v>
      </c>
      <c r="B17" s="546">
        <v>0</v>
      </c>
      <c r="C17" s="637" t="s">
        <v>194</v>
      </c>
      <c r="D17" s="638"/>
      <c r="E17" s="472" t="s">
        <v>195</v>
      </c>
    </row>
    <row r="18" spans="1:5" x14ac:dyDescent="0.2">
      <c r="A18" s="473" t="s">
        <v>150</v>
      </c>
      <c r="B18" s="546">
        <v>0</v>
      </c>
      <c r="C18" s="637" t="s">
        <v>196</v>
      </c>
      <c r="D18" s="638"/>
      <c r="E18" s="472" t="s">
        <v>197</v>
      </c>
    </row>
    <row r="19" spans="1:5" ht="24.75" customHeight="1" x14ac:dyDescent="0.2">
      <c r="A19" s="473" t="s">
        <v>5</v>
      </c>
      <c r="B19" s="546">
        <v>0</v>
      </c>
      <c r="C19" s="637" t="s">
        <v>198</v>
      </c>
      <c r="D19" s="638"/>
      <c r="E19" s="472" t="s">
        <v>199</v>
      </c>
    </row>
    <row r="20" spans="1:5" x14ac:dyDescent="0.2">
      <c r="A20" s="473" t="s">
        <v>7</v>
      </c>
      <c r="B20" s="546">
        <v>0</v>
      </c>
      <c r="C20" s="637" t="s">
        <v>200</v>
      </c>
      <c r="D20" s="638"/>
      <c r="E20" s="472" t="s">
        <v>201</v>
      </c>
    </row>
    <row r="21" spans="1:5" ht="26.25" customHeight="1" x14ac:dyDescent="0.2">
      <c r="A21" s="473" t="s">
        <v>151</v>
      </c>
      <c r="B21" s="546">
        <v>0</v>
      </c>
      <c r="C21" s="637" t="s">
        <v>239</v>
      </c>
      <c r="D21" s="638"/>
      <c r="E21" s="472" t="s">
        <v>430</v>
      </c>
    </row>
    <row r="22" spans="1:5" ht="13.5" thickBot="1" x14ac:dyDescent="0.25">
      <c r="A22" s="471" t="s">
        <v>6</v>
      </c>
      <c r="B22" s="547">
        <v>0</v>
      </c>
      <c r="C22" s="637" t="s">
        <v>202</v>
      </c>
      <c r="D22" s="638"/>
      <c r="E22" s="472" t="s">
        <v>203</v>
      </c>
    </row>
    <row r="23" spans="1:5" ht="13.5" thickBot="1" x14ac:dyDescent="0.25">
      <c r="A23" s="266" t="s">
        <v>204</v>
      </c>
      <c r="B23" s="244">
        <f>SUM(B15:B22)</f>
        <v>0</v>
      </c>
      <c r="C23" s="474"/>
      <c r="D23" s="469"/>
      <c r="E23" s="475"/>
    </row>
    <row r="24" spans="1:5" x14ac:dyDescent="0.2">
      <c r="A24" s="476"/>
      <c r="B24" s="469"/>
      <c r="D24" s="475"/>
      <c r="E24" s="475"/>
    </row>
    <row r="25" spans="1:5" ht="18" thickBot="1" x14ac:dyDescent="0.35">
      <c r="A25" s="651" t="s">
        <v>205</v>
      </c>
      <c r="B25" s="651"/>
      <c r="C25" s="651"/>
      <c r="D25" s="651"/>
      <c r="E25" s="267"/>
    </row>
    <row r="26" spans="1:5" ht="13.5" thickTop="1" x14ac:dyDescent="0.2">
      <c r="A26" s="465"/>
      <c r="B26" s="470" t="s">
        <v>20</v>
      </c>
      <c r="C26" s="470"/>
      <c r="D26" s="470" t="s">
        <v>188</v>
      </c>
      <c r="E26" s="470" t="s">
        <v>189</v>
      </c>
    </row>
    <row r="27" spans="1:5" ht="33" customHeight="1" x14ac:dyDescent="0.2">
      <c r="A27" s="471" t="s">
        <v>152</v>
      </c>
      <c r="B27" s="548">
        <v>0</v>
      </c>
      <c r="C27" s="654" t="s">
        <v>206</v>
      </c>
      <c r="D27" s="655"/>
      <c r="E27" s="472" t="s">
        <v>207</v>
      </c>
    </row>
    <row r="28" spans="1:5" ht="36.75" customHeight="1" x14ac:dyDescent="0.2">
      <c r="A28" s="471" t="s">
        <v>153</v>
      </c>
      <c r="B28" s="548">
        <v>0</v>
      </c>
      <c r="C28" s="654" t="s">
        <v>208</v>
      </c>
      <c r="D28" s="655"/>
      <c r="E28" s="472" t="s">
        <v>209</v>
      </c>
    </row>
    <row r="29" spans="1:5" x14ac:dyDescent="0.2">
      <c r="A29" s="477" t="s">
        <v>53</v>
      </c>
      <c r="B29" s="478">
        <f>B27+B28</f>
        <v>0</v>
      </c>
      <c r="C29" s="656"/>
      <c r="D29" s="657"/>
      <c r="E29" s="479" t="s">
        <v>253</v>
      </c>
    </row>
    <row r="30" spans="1:5" ht="13.5" thickBot="1" x14ac:dyDescent="0.25">
      <c r="A30" s="480" t="s">
        <v>154</v>
      </c>
      <c r="B30" s="481">
        <f>B29%*B23</f>
        <v>0</v>
      </c>
      <c r="C30" s="652" t="s">
        <v>210</v>
      </c>
      <c r="D30" s="653"/>
      <c r="E30" s="482" t="s">
        <v>211</v>
      </c>
    </row>
    <row r="31" spans="1:5" ht="13.5" thickBot="1" x14ac:dyDescent="0.25">
      <c r="A31" s="266" t="s">
        <v>212</v>
      </c>
      <c r="B31" s="244">
        <f>B29+B30</f>
        <v>0</v>
      </c>
      <c r="C31" s="483"/>
      <c r="D31" s="475"/>
      <c r="E31" s="484"/>
    </row>
    <row r="32" spans="1:5" x14ac:dyDescent="0.2">
      <c r="A32" s="476"/>
      <c r="B32" s="469"/>
      <c r="C32" s="469"/>
      <c r="D32" s="464"/>
      <c r="E32" s="464"/>
    </row>
    <row r="33" spans="1:5" ht="18" thickBot="1" x14ac:dyDescent="0.35">
      <c r="A33" s="651" t="s">
        <v>213</v>
      </c>
      <c r="B33" s="651"/>
      <c r="C33" s="651"/>
      <c r="D33" s="651"/>
      <c r="E33" s="267"/>
    </row>
    <row r="34" spans="1:5" ht="13.5" thickTop="1" x14ac:dyDescent="0.2">
      <c r="A34" s="465"/>
      <c r="B34" s="470" t="s">
        <v>20</v>
      </c>
      <c r="C34" s="470"/>
      <c r="D34" s="470" t="s">
        <v>188</v>
      </c>
      <c r="E34" s="470" t="s">
        <v>189</v>
      </c>
    </row>
    <row r="35" spans="1:5" ht="22.5" x14ac:dyDescent="0.2">
      <c r="A35" s="471" t="s">
        <v>155</v>
      </c>
      <c r="B35" s="546">
        <v>0</v>
      </c>
      <c r="C35" s="654" t="s">
        <v>214</v>
      </c>
      <c r="D35" s="655"/>
      <c r="E35" s="472" t="s">
        <v>215</v>
      </c>
    </row>
    <row r="36" spans="1:5" ht="13.5" thickBot="1" x14ac:dyDescent="0.25">
      <c r="A36" s="480" t="s">
        <v>156</v>
      </c>
      <c r="B36" s="485">
        <f>B35%*B23</f>
        <v>0</v>
      </c>
      <c r="C36" s="652" t="s">
        <v>216</v>
      </c>
      <c r="D36" s="653"/>
      <c r="E36" s="482" t="s">
        <v>217</v>
      </c>
    </row>
    <row r="37" spans="1:5" ht="13.5" thickBot="1" x14ac:dyDescent="0.25">
      <c r="A37" s="266" t="s">
        <v>218</v>
      </c>
      <c r="B37" s="244">
        <f>B35+B36</f>
        <v>0</v>
      </c>
      <c r="C37" s="486"/>
      <c r="D37" s="475"/>
      <c r="E37" s="484"/>
    </row>
    <row r="38" spans="1:5" x14ac:dyDescent="0.2">
      <c r="A38" s="476"/>
      <c r="B38" s="469"/>
      <c r="C38" s="469"/>
      <c r="D38" s="464"/>
      <c r="E38" s="464"/>
    </row>
    <row r="39" spans="1:5" ht="18" thickBot="1" x14ac:dyDescent="0.35">
      <c r="A39" s="432" t="s">
        <v>244</v>
      </c>
      <c r="B39" s="432"/>
      <c r="C39" s="432"/>
      <c r="D39" s="432"/>
      <c r="E39" s="270"/>
    </row>
    <row r="40" spans="1:5" ht="13.5" thickTop="1" x14ac:dyDescent="0.2">
      <c r="A40" s="465"/>
      <c r="B40" s="470" t="s">
        <v>20</v>
      </c>
      <c r="C40" s="470"/>
      <c r="D40" s="470" t="s">
        <v>188</v>
      </c>
      <c r="E40" s="470" t="s">
        <v>189</v>
      </c>
    </row>
    <row r="41" spans="1:5" ht="57.75" customHeight="1" x14ac:dyDescent="0.2">
      <c r="A41" s="471" t="s">
        <v>157</v>
      </c>
      <c r="B41" s="546">
        <v>0</v>
      </c>
      <c r="C41" s="654" t="s">
        <v>219</v>
      </c>
      <c r="D41" s="655"/>
      <c r="E41" s="472" t="s">
        <v>220</v>
      </c>
    </row>
    <row r="42" spans="1:5" x14ac:dyDescent="0.2">
      <c r="A42" s="487" t="s">
        <v>158</v>
      </c>
      <c r="B42" s="488">
        <f>B41*8%</f>
        <v>0</v>
      </c>
      <c r="C42" s="665" t="s">
        <v>221</v>
      </c>
      <c r="D42" s="666"/>
      <c r="E42" s="489" t="s">
        <v>222</v>
      </c>
    </row>
    <row r="43" spans="1:5" x14ac:dyDescent="0.2">
      <c r="A43" s="487" t="s">
        <v>159</v>
      </c>
      <c r="B43" s="488">
        <f>B41*8%*40%</f>
        <v>0</v>
      </c>
      <c r="C43" s="667"/>
      <c r="D43" s="668"/>
      <c r="E43" s="489" t="s">
        <v>265</v>
      </c>
    </row>
    <row r="44" spans="1:5" ht="33.75" customHeight="1" x14ac:dyDescent="0.2">
      <c r="A44" s="473" t="s">
        <v>160</v>
      </c>
      <c r="B44" s="549">
        <v>0</v>
      </c>
      <c r="C44" s="654" t="s">
        <v>223</v>
      </c>
      <c r="D44" s="655"/>
      <c r="E44" s="472" t="s">
        <v>224</v>
      </c>
    </row>
    <row r="45" spans="1:5" x14ac:dyDescent="0.2">
      <c r="A45" s="490" t="s">
        <v>161</v>
      </c>
      <c r="B45" s="488">
        <f>$B$23*B44%</f>
        <v>0</v>
      </c>
      <c r="C45" s="669" t="s">
        <v>225</v>
      </c>
      <c r="D45" s="670"/>
      <c r="E45" s="479" t="s">
        <v>226</v>
      </c>
    </row>
    <row r="46" spans="1:5" x14ac:dyDescent="0.2">
      <c r="A46" s="490" t="s">
        <v>162</v>
      </c>
      <c r="B46" s="491">
        <f>B44*8%*40%</f>
        <v>0</v>
      </c>
      <c r="C46" s="671"/>
      <c r="D46" s="672"/>
      <c r="E46" s="479" t="s">
        <v>266</v>
      </c>
    </row>
    <row r="47" spans="1:5" ht="59.25" customHeight="1" thickBot="1" x14ac:dyDescent="0.25">
      <c r="A47" s="492" t="s">
        <v>163</v>
      </c>
      <c r="B47" s="550">
        <v>0</v>
      </c>
      <c r="C47" s="658" t="s">
        <v>267</v>
      </c>
      <c r="D47" s="659"/>
      <c r="E47" s="493" t="s">
        <v>268</v>
      </c>
    </row>
    <row r="48" spans="1:5" ht="13.5" thickBot="1" x14ac:dyDescent="0.25">
      <c r="A48" s="266" t="s">
        <v>227</v>
      </c>
      <c r="B48" s="244">
        <f>SUM(B41:B47)</f>
        <v>0</v>
      </c>
      <c r="C48" s="486"/>
      <c r="D48" s="494"/>
      <c r="E48" s="484"/>
    </row>
    <row r="49" spans="1:5" x14ac:dyDescent="0.2">
      <c r="A49" s="495"/>
      <c r="B49" s="469"/>
      <c r="C49" s="469"/>
      <c r="D49" s="464"/>
      <c r="E49" s="464"/>
    </row>
    <row r="50" spans="1:5" ht="18" thickBot="1" x14ac:dyDescent="0.35">
      <c r="A50" s="651" t="s">
        <v>228</v>
      </c>
      <c r="B50" s="651"/>
      <c r="C50" s="651"/>
      <c r="D50" s="651"/>
      <c r="E50" s="267"/>
    </row>
    <row r="51" spans="1:5" ht="18" thickTop="1" x14ac:dyDescent="0.3">
      <c r="A51" s="496" t="s">
        <v>417</v>
      </c>
      <c r="B51" s="497" t="s">
        <v>418</v>
      </c>
      <c r="C51" s="497" t="s">
        <v>420</v>
      </c>
      <c r="D51" s="498"/>
      <c r="E51" s="499"/>
    </row>
    <row r="52" spans="1:5" x14ac:dyDescent="0.2">
      <c r="A52" s="465"/>
      <c r="B52" s="470" t="s">
        <v>20</v>
      </c>
      <c r="C52" s="470"/>
      <c r="D52" s="470" t="s">
        <v>188</v>
      </c>
      <c r="E52" s="470" t="s">
        <v>189</v>
      </c>
    </row>
    <row r="53" spans="1:5" ht="45" x14ac:dyDescent="0.2">
      <c r="A53" s="471" t="s">
        <v>164</v>
      </c>
      <c r="B53" s="546">
        <v>0</v>
      </c>
      <c r="C53" s="546">
        <v>0</v>
      </c>
      <c r="D53" s="472" t="s">
        <v>229</v>
      </c>
      <c r="E53" s="472" t="s">
        <v>230</v>
      </c>
    </row>
    <row r="54" spans="1:5" ht="78.75" x14ac:dyDescent="0.2">
      <c r="A54" s="471" t="s">
        <v>165</v>
      </c>
      <c r="B54" s="551">
        <v>0</v>
      </c>
      <c r="C54" s="551">
        <v>0</v>
      </c>
      <c r="D54" s="472" t="s">
        <v>231</v>
      </c>
      <c r="E54" s="500" t="s">
        <v>422</v>
      </c>
    </row>
    <row r="55" spans="1:5" ht="67.5" x14ac:dyDescent="0.2">
      <c r="A55" s="471" t="s">
        <v>166</v>
      </c>
      <c r="B55" s="551">
        <v>0</v>
      </c>
      <c r="C55" s="551">
        <v>0</v>
      </c>
      <c r="D55" s="472" t="s">
        <v>232</v>
      </c>
      <c r="E55" s="500" t="s">
        <v>423</v>
      </c>
    </row>
    <row r="56" spans="1:5" ht="56.25" x14ac:dyDescent="0.2">
      <c r="A56" s="471" t="s">
        <v>167</v>
      </c>
      <c r="B56" s="551">
        <v>0</v>
      </c>
      <c r="C56" s="551">
        <v>0</v>
      </c>
      <c r="D56" s="472" t="s">
        <v>233</v>
      </c>
      <c r="E56" s="500" t="s">
        <v>424</v>
      </c>
    </row>
    <row r="57" spans="1:5" ht="90" x14ac:dyDescent="0.2">
      <c r="A57" s="471" t="s">
        <v>168</v>
      </c>
      <c r="B57" s="551">
        <v>0</v>
      </c>
      <c r="C57" s="551">
        <v>0</v>
      </c>
      <c r="D57" s="472" t="s">
        <v>234</v>
      </c>
      <c r="E57" s="500" t="s">
        <v>433</v>
      </c>
    </row>
    <row r="58" spans="1:5" x14ac:dyDescent="0.2">
      <c r="A58" s="501" t="s">
        <v>79</v>
      </c>
      <c r="B58" s="502">
        <f>SUM(B53:B57)</f>
        <v>0</v>
      </c>
      <c r="C58" s="502">
        <f>SUM(C53:C57)</f>
        <v>0</v>
      </c>
      <c r="D58" s="503"/>
      <c r="E58" s="503"/>
    </row>
    <row r="59" spans="1:5" ht="23.25" thickBot="1" x14ac:dyDescent="0.25">
      <c r="A59" s="504" t="s">
        <v>169</v>
      </c>
      <c r="B59" s="505">
        <f>B58%*$B$23</f>
        <v>0</v>
      </c>
      <c r="C59" s="505">
        <f>C58%*$B$23</f>
        <v>0</v>
      </c>
      <c r="D59" s="506" t="s">
        <v>235</v>
      </c>
      <c r="E59" s="506" t="s">
        <v>236</v>
      </c>
    </row>
    <row r="60" spans="1:5" ht="13.5" thickBot="1" x14ac:dyDescent="0.25">
      <c r="A60" s="266" t="s">
        <v>237</v>
      </c>
      <c r="B60" s="244">
        <f>B58+B59</f>
        <v>0</v>
      </c>
      <c r="C60" s="244">
        <f>C58+C59</f>
        <v>0</v>
      </c>
      <c r="D60" s="660"/>
      <c r="E60" s="661"/>
    </row>
    <row r="61" spans="1:5" ht="13.5" thickBot="1" x14ac:dyDescent="0.25">
      <c r="A61" s="495"/>
      <c r="B61" s="469"/>
      <c r="C61" s="469"/>
      <c r="D61" s="464"/>
      <c r="E61" s="464"/>
    </row>
    <row r="62" spans="1:5" ht="13.5" thickBot="1" x14ac:dyDescent="0.25">
      <c r="A62" s="662" t="s">
        <v>170</v>
      </c>
      <c r="B62" s="663"/>
      <c r="C62" s="663"/>
      <c r="D62" s="663"/>
      <c r="E62" s="664"/>
    </row>
    <row r="63" spans="1:5" x14ac:dyDescent="0.2">
      <c r="A63" s="465"/>
      <c r="B63" s="463"/>
      <c r="C63" s="463"/>
      <c r="D63" s="507"/>
      <c r="E63" s="507"/>
    </row>
    <row r="64" spans="1:5" x14ac:dyDescent="0.2">
      <c r="A64" s="496" t="s">
        <v>417</v>
      </c>
      <c r="B64" s="497" t="s">
        <v>418</v>
      </c>
      <c r="C64" s="497" t="s">
        <v>420</v>
      </c>
      <c r="D64" s="507"/>
      <c r="E64" s="507"/>
    </row>
    <row r="65" spans="1:5" x14ac:dyDescent="0.2">
      <c r="A65" s="496"/>
      <c r="B65" s="508" t="s">
        <v>419</v>
      </c>
      <c r="C65" s="508" t="s">
        <v>421</v>
      </c>
      <c r="D65" s="507"/>
      <c r="E65" s="507"/>
    </row>
    <row r="66" spans="1:5" ht="13.5" thickBot="1" x14ac:dyDescent="0.25">
      <c r="A66" s="268" t="s">
        <v>171</v>
      </c>
      <c r="B66" s="246">
        <f>B23</f>
        <v>0</v>
      </c>
      <c r="C66" s="246">
        <f>$B$23</f>
        <v>0</v>
      </c>
      <c r="D66" s="465"/>
      <c r="E66" s="465"/>
    </row>
    <row r="67" spans="1:5" ht="13.5" thickBot="1" x14ac:dyDescent="0.25">
      <c r="A67" s="268" t="s">
        <v>172</v>
      </c>
      <c r="B67" s="246">
        <f>B31</f>
        <v>0</v>
      </c>
      <c r="C67" s="246">
        <f>$B$31</f>
        <v>0</v>
      </c>
      <c r="D67" s="465"/>
      <c r="E67" s="465"/>
    </row>
    <row r="68" spans="1:5" ht="13.5" thickBot="1" x14ac:dyDescent="0.25">
      <c r="A68" s="268" t="s">
        <v>173</v>
      </c>
      <c r="B68" s="246">
        <f>B37</f>
        <v>0</v>
      </c>
      <c r="C68" s="246">
        <f>$B$37</f>
        <v>0</v>
      </c>
      <c r="D68" s="476"/>
      <c r="E68" s="476"/>
    </row>
    <row r="69" spans="1:5" ht="13.5" thickBot="1" x14ac:dyDescent="0.25">
      <c r="A69" s="268" t="s">
        <v>174</v>
      </c>
      <c r="B69" s="246">
        <f>B48</f>
        <v>0</v>
      </c>
      <c r="C69" s="246">
        <f>$B$48</f>
        <v>0</v>
      </c>
      <c r="D69" s="509"/>
      <c r="E69" s="509"/>
    </row>
    <row r="70" spans="1:5" ht="13.5" thickBot="1" x14ac:dyDescent="0.25">
      <c r="A70" s="268" t="s">
        <v>175</v>
      </c>
      <c r="B70" s="246">
        <f>B60</f>
        <v>0</v>
      </c>
      <c r="C70" s="246">
        <f>C60</f>
        <v>0</v>
      </c>
      <c r="D70" s="509"/>
      <c r="E70" s="509"/>
    </row>
    <row r="71" spans="1:5" ht="13.5" thickBot="1" x14ac:dyDescent="0.25">
      <c r="A71" s="269" t="s">
        <v>176</v>
      </c>
      <c r="B71" s="244">
        <f>SUM(B66:B70)</f>
        <v>0</v>
      </c>
      <c r="C71" s="244">
        <f>SUM(C66:C70)</f>
        <v>0</v>
      </c>
      <c r="D71" s="510" t="s">
        <v>20</v>
      </c>
      <c r="E71" s="274" t="s">
        <v>145</v>
      </c>
    </row>
  </sheetData>
  <sheetProtection password="85AC" sheet="1" objects="1" scenarios="1" selectLockedCells="1"/>
  <mergeCells count="34">
    <mergeCell ref="C47:D47"/>
    <mergeCell ref="A50:D50"/>
    <mergeCell ref="D60:E60"/>
    <mergeCell ref="A62:E62"/>
    <mergeCell ref="C41:D41"/>
    <mergeCell ref="C42:D42"/>
    <mergeCell ref="C43:D43"/>
    <mergeCell ref="C44:D44"/>
    <mergeCell ref="C45:D45"/>
    <mergeCell ref="C46:D46"/>
    <mergeCell ref="C36:D36"/>
    <mergeCell ref="C19:D19"/>
    <mergeCell ref="C20:D20"/>
    <mergeCell ref="C21:D21"/>
    <mergeCell ref="C22:D22"/>
    <mergeCell ref="A25:D25"/>
    <mergeCell ref="C27:D27"/>
    <mergeCell ref="C28:D28"/>
    <mergeCell ref="C29:D29"/>
    <mergeCell ref="C30:D30"/>
    <mergeCell ref="A33:D33"/>
    <mergeCell ref="C35:D35"/>
    <mergeCell ref="C18:D18"/>
    <mergeCell ref="A1:E1"/>
    <mergeCell ref="A2:E2"/>
    <mergeCell ref="A3:E3"/>
    <mergeCell ref="A5:E5"/>
    <mergeCell ref="A6:E6"/>
    <mergeCell ref="A8:A9"/>
    <mergeCell ref="A11:E11"/>
    <mergeCell ref="A13:D13"/>
    <mergeCell ref="C15:D15"/>
    <mergeCell ref="C16:D16"/>
    <mergeCell ref="C17:D17"/>
  </mergeCells>
  <conditionalFormatting sqref="E9">
    <cfRule type="expression" dxfId="3" priority="1">
      <formula>$B$9&lt;&gt;""</formula>
    </cfRule>
  </conditionalFormatting>
  <conditionalFormatting sqref="C8">
    <cfRule type="expression" dxfId="2" priority="4">
      <formula>$B$8&lt;&gt;""</formula>
    </cfRule>
  </conditionalFormatting>
  <conditionalFormatting sqref="C9">
    <cfRule type="expression" dxfId="1" priority="3">
      <formula>$B$9&lt;&gt;""</formula>
    </cfRule>
  </conditionalFormatting>
  <conditionalFormatting sqref="E8">
    <cfRule type="expression" dxfId="0" priority="2">
      <formula>$B$8&lt;&gt;""</formula>
    </cfRule>
  </conditionalFormatting>
  <printOptions horizontalCentered="1"/>
  <pageMargins left="0.11811023622047245" right="0.11811023622047245" top="0.47244094488188981" bottom="0.27559055118110237" header="7.874015748031496E-2" footer="7.874015748031496E-2"/>
  <pageSetup paperSize="9" scale="55" orientation="portrait" r:id="rId1"/>
  <headerFooter>
    <oddHeader>&amp;C&amp;G&amp;R&amp;8&amp;P</oddHeader>
    <oddFooter>&amp;L&amp;G
&amp;"Arial,Negrito"&amp;8&amp;K00-032SCCAT/CFIC/SECOFC</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B23"/>
  <sheetViews>
    <sheetView view="pageBreakPreview" zoomScaleNormal="100" zoomScaleSheetLayoutView="100" workbookViewId="0">
      <selection activeCell="B11" sqref="B11"/>
    </sheetView>
  </sheetViews>
  <sheetFormatPr defaultColWidth="9.140625" defaultRowHeight="15" x14ac:dyDescent="0.25"/>
  <cols>
    <col min="1" max="1" width="47" style="240" customWidth="1"/>
    <col min="2" max="2" width="17.28515625" style="240" customWidth="1"/>
    <col min="3" max="16384" width="9.140625" style="240"/>
  </cols>
  <sheetData>
    <row r="1" spans="1:2" x14ac:dyDescent="0.25">
      <c r="A1" s="677" t="str">
        <f>'RESUMO - Licitante'!A1:G1</f>
        <v>TRIBUNAL REGIONAL ELEITORAL DO PARANÁ</v>
      </c>
      <c r="B1" s="677"/>
    </row>
    <row r="2" spans="1:2" x14ac:dyDescent="0.25">
      <c r="A2" s="676" t="str">
        <f>'RESUMO - Licitante'!A2:G2</f>
        <v>PLANILHA DE CUSTOS E FORMAÇÃO DE PREÇOS - BASE LICITANTE</v>
      </c>
      <c r="B2" s="676"/>
    </row>
    <row r="3" spans="1:2" x14ac:dyDescent="0.25">
      <c r="A3" s="676" t="str">
        <f>'RESUMO - Licitante'!A3:G3</f>
        <v>Operação Assistida da Usina Fotovoltáica</v>
      </c>
      <c r="B3" s="676"/>
    </row>
    <row r="4" spans="1:2" x14ac:dyDescent="0.25">
      <c r="A4" s="678"/>
      <c r="B4" s="678"/>
    </row>
    <row r="5" spans="1:2" x14ac:dyDescent="0.25">
      <c r="A5" s="679" t="str">
        <f>'RESUMO - Licitante'!A9:G9</f>
        <v>teste</v>
      </c>
      <c r="B5" s="680"/>
    </row>
    <row r="6" spans="1:2" x14ac:dyDescent="0.25">
      <c r="A6" s="681" t="str">
        <f>'RESUMO - Licitante'!A10:G10</f>
        <v>03.985.113/0001-81</v>
      </c>
      <c r="B6" s="682"/>
    </row>
    <row r="7" spans="1:2" ht="15.75" thickBot="1" x14ac:dyDescent="0.3">
      <c r="A7" s="253"/>
      <c r="B7" s="253"/>
    </row>
    <row r="8" spans="1:2" ht="15.75" customHeight="1" thickBot="1" x14ac:dyDescent="0.3">
      <c r="A8" s="662" t="s">
        <v>177</v>
      </c>
      <c r="B8" s="664"/>
    </row>
    <row r="9" spans="1:2" ht="15.75" thickBot="1" x14ac:dyDescent="0.3">
      <c r="A9" s="254"/>
      <c r="B9" s="254"/>
    </row>
    <row r="10" spans="1:2" ht="15.75" thickBot="1" x14ac:dyDescent="0.3">
      <c r="A10" s="255" t="s">
        <v>138</v>
      </c>
      <c r="B10" s="256" t="s">
        <v>139</v>
      </c>
    </row>
    <row r="11" spans="1:2" x14ac:dyDescent="0.25">
      <c r="A11" s="257" t="s">
        <v>178</v>
      </c>
      <c r="B11" s="552">
        <v>0</v>
      </c>
    </row>
    <row r="12" spans="1:2" x14ac:dyDescent="0.25">
      <c r="A12" s="258" t="s">
        <v>179</v>
      </c>
      <c r="B12" s="553">
        <v>0</v>
      </c>
    </row>
    <row r="13" spans="1:2" x14ac:dyDescent="0.25">
      <c r="A13" s="258" t="s">
        <v>180</v>
      </c>
      <c r="B13" s="553">
        <v>0</v>
      </c>
    </row>
    <row r="14" spans="1:2" ht="16.5" customHeight="1" x14ac:dyDescent="0.25">
      <c r="A14" s="258" t="s">
        <v>181</v>
      </c>
      <c r="B14" s="553">
        <v>0</v>
      </c>
    </row>
    <row r="15" spans="1:2" x14ac:dyDescent="0.25">
      <c r="A15" s="258" t="s">
        <v>182</v>
      </c>
      <c r="B15" s="553">
        <v>0</v>
      </c>
    </row>
    <row r="16" spans="1:2" ht="15.75" thickBot="1" x14ac:dyDescent="0.3">
      <c r="A16" s="250" t="s">
        <v>240</v>
      </c>
      <c r="B16" s="554"/>
    </row>
    <row r="17" spans="1:2" ht="32.25" customHeight="1" thickBot="1" x14ac:dyDescent="0.3">
      <c r="A17" s="673" t="s">
        <v>241</v>
      </c>
      <c r="B17" s="673"/>
    </row>
    <row r="18" spans="1:2" ht="15.75" thickBot="1" x14ac:dyDescent="0.3">
      <c r="A18" s="259" t="s">
        <v>144</v>
      </c>
      <c r="B18" s="249">
        <f>((1+B11)/(1-(B13+B14+B15+B16)-B12))-1</f>
        <v>0</v>
      </c>
    </row>
    <row r="19" spans="1:2" x14ac:dyDescent="0.25">
      <c r="A19" s="260"/>
      <c r="B19" s="261"/>
    </row>
    <row r="20" spans="1:2" ht="15.75" thickBot="1" x14ac:dyDescent="0.3">
      <c r="A20" s="262" t="s">
        <v>183</v>
      </c>
      <c r="B20" s="263"/>
    </row>
    <row r="21" spans="1:2" x14ac:dyDescent="0.25">
      <c r="A21" s="674" t="s">
        <v>184</v>
      </c>
      <c r="B21" s="675"/>
    </row>
    <row r="22" spans="1:2" x14ac:dyDescent="0.25">
      <c r="A22" s="264"/>
      <c r="B22" s="253"/>
    </row>
    <row r="23" spans="1:2" x14ac:dyDescent="0.25">
      <c r="A23" s="307" t="s">
        <v>145</v>
      </c>
      <c r="B23" s="254"/>
    </row>
  </sheetData>
  <sheetProtection password="85AC" sheet="1" objects="1" scenarios="1" selectLockedCells="1"/>
  <mergeCells count="9">
    <mergeCell ref="A17:B17"/>
    <mergeCell ref="A21:B21"/>
    <mergeCell ref="A3:B3"/>
    <mergeCell ref="A1:B1"/>
    <mergeCell ref="A2:B2"/>
    <mergeCell ref="A4:B4"/>
    <mergeCell ref="A5:B5"/>
    <mergeCell ref="A6:B6"/>
    <mergeCell ref="A8:B8"/>
  </mergeCells>
  <printOptions horizontalCentered="1"/>
  <pageMargins left="0.51181102362204722" right="0.51181102362204722" top="1.1023622047244095" bottom="0.39370078740157483" header="0.31496062992125984" footer="7.874015748031496E-2"/>
  <pageSetup paperSize="9" orientation="portrait" r:id="rId1"/>
  <headerFooter>
    <oddHeader>&amp;C&amp;G&amp;R&amp;8&amp;P</oddHeader>
    <oddFooter>&amp;L&amp;G
&amp;"Arial,Negrito"&amp;8&amp;K00-032SCCAT/CFIC/SECOFC</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
    <tabColor indexed="50"/>
  </sheetPr>
  <dimension ref="A1:G3606"/>
  <sheetViews>
    <sheetView topLeftCell="A112" workbookViewId="0">
      <selection activeCell="D125" sqref="D125"/>
    </sheetView>
  </sheetViews>
  <sheetFormatPr defaultColWidth="26.7109375" defaultRowHeight="12" x14ac:dyDescent="0.2"/>
  <cols>
    <col min="1" max="1" width="25.140625" style="3" customWidth="1"/>
    <col min="2" max="2" width="8.7109375" style="1" customWidth="1"/>
    <col min="3" max="3" width="10" style="3" customWidth="1"/>
    <col min="4" max="4" width="12.7109375" style="3" customWidth="1"/>
    <col min="5" max="5" width="37.42578125" style="3" customWidth="1"/>
    <col min="6" max="6" width="1.5703125" style="3" customWidth="1"/>
    <col min="7" max="16384" width="26.7109375" style="3"/>
  </cols>
  <sheetData>
    <row r="1" spans="1:7" ht="15.75" x14ac:dyDescent="0.25">
      <c r="A1" s="688" t="s">
        <v>119</v>
      </c>
      <c r="B1" s="689"/>
      <c r="C1" s="689"/>
      <c r="D1" s="689"/>
      <c r="E1" s="690"/>
    </row>
    <row r="2" spans="1:7" ht="12.75" x14ac:dyDescent="0.2">
      <c r="A2" s="122" t="s">
        <v>15</v>
      </c>
      <c r="B2" s="691"/>
      <c r="C2" s="692"/>
      <c r="D2" s="692"/>
      <c r="E2" s="693"/>
    </row>
    <row r="3" spans="1:7" ht="12.75" x14ac:dyDescent="0.2">
      <c r="A3" s="123" t="s">
        <v>16</v>
      </c>
      <c r="B3" s="694"/>
      <c r="C3" s="695"/>
      <c r="D3" s="695"/>
      <c r="E3" s="696"/>
    </row>
    <row r="4" spans="1:7" x14ac:dyDescent="0.2">
      <c r="A4" s="123" t="s">
        <v>17</v>
      </c>
      <c r="B4" s="697" t="e">
        <f>#REF!</f>
        <v>#REF!</v>
      </c>
      <c r="C4" s="698"/>
      <c r="D4" s="698"/>
      <c r="E4" s="699"/>
    </row>
    <row r="5" spans="1:7" ht="12.75" x14ac:dyDescent="0.2">
      <c r="A5" s="124" t="s">
        <v>109</v>
      </c>
      <c r="B5" s="683"/>
      <c r="C5" s="684"/>
      <c r="D5" s="684"/>
      <c r="E5" s="685"/>
    </row>
    <row r="6" spans="1:7" x14ac:dyDescent="0.2">
      <c r="A6" s="6"/>
      <c r="B6" s="125"/>
      <c r="C6" s="126"/>
      <c r="D6" s="127"/>
      <c r="E6" s="127"/>
    </row>
    <row r="7" spans="1:7" x14ac:dyDescent="0.2">
      <c r="A7" s="128" t="s">
        <v>110</v>
      </c>
      <c r="B7" s="145"/>
      <c r="C7" s="145"/>
      <c r="D7" s="146"/>
      <c r="E7" s="129"/>
    </row>
    <row r="8" spans="1:7" ht="12.75" x14ac:dyDescent="0.2">
      <c r="A8" s="686" t="str">
        <f>'item 1 - he 100%'!A8:D8</f>
        <v>Tecnicos de Eleição</v>
      </c>
      <c r="B8" s="687"/>
      <c r="C8" s="687"/>
      <c r="D8" s="687"/>
      <c r="E8" s="117"/>
    </row>
    <row r="9" spans="1:7" x14ac:dyDescent="0.2">
      <c r="A9" s="4"/>
      <c r="B9" s="20"/>
      <c r="C9" s="20"/>
      <c r="D9" s="20"/>
      <c r="E9" s="20"/>
      <c r="F9" s="20"/>
      <c r="G9" s="5"/>
    </row>
    <row r="10" spans="1:7" x14ac:dyDescent="0.2">
      <c r="A10" s="43" t="s">
        <v>45</v>
      </c>
      <c r="B10" s="44">
        <f>'item 1 - he 100%'!B10</f>
        <v>200</v>
      </c>
      <c r="C10" s="45" t="s">
        <v>44</v>
      </c>
      <c r="D10" s="46"/>
      <c r="E10" s="46"/>
      <c r="F10" s="20"/>
      <c r="G10" s="5"/>
    </row>
    <row r="11" spans="1:7" x14ac:dyDescent="0.2">
      <c r="A11" s="47"/>
      <c r="B11" s="46"/>
      <c r="C11" s="46"/>
      <c r="D11" s="46"/>
      <c r="E11" s="46"/>
      <c r="F11" s="5"/>
      <c r="G11" s="5"/>
    </row>
    <row r="12" spans="1:7" ht="13.5" thickBot="1" x14ac:dyDescent="0.25">
      <c r="A12" s="148" t="s">
        <v>47</v>
      </c>
      <c r="B12" s="46"/>
      <c r="C12" s="46"/>
      <c r="D12" s="46"/>
      <c r="E12" s="46"/>
      <c r="F12" s="5"/>
      <c r="G12" s="5"/>
    </row>
    <row r="13" spans="1:7" ht="12.75" thickBot="1" x14ac:dyDescent="0.25">
      <c r="A13" s="49"/>
      <c r="B13" s="50"/>
      <c r="C13" s="51"/>
      <c r="D13" s="48"/>
      <c r="E13" s="52" t="s">
        <v>38</v>
      </c>
      <c r="F13" s="5"/>
      <c r="G13" s="5"/>
    </row>
    <row r="14" spans="1:7" ht="12.75" thickBot="1" x14ac:dyDescent="0.25">
      <c r="A14" s="53" t="s">
        <v>18</v>
      </c>
      <c r="B14" s="54" t="s">
        <v>20</v>
      </c>
      <c r="C14" s="55" t="s">
        <v>19</v>
      </c>
      <c r="D14" s="149" t="s">
        <v>0</v>
      </c>
      <c r="E14" s="56" t="s">
        <v>14</v>
      </c>
      <c r="F14" s="5"/>
      <c r="G14" s="5"/>
    </row>
    <row r="15" spans="1:7" ht="12.75" thickTop="1" x14ac:dyDescent="0.2">
      <c r="A15" s="57" t="s">
        <v>134</v>
      </c>
      <c r="B15" s="58"/>
      <c r="C15" s="21" t="e">
        <f>D15/$D$17</f>
        <v>#REF!</v>
      </c>
      <c r="D15" s="59" t="e">
        <f>(#REF!/B10)*1.5</f>
        <v>#REF!</v>
      </c>
      <c r="E15" s="60" t="s">
        <v>120</v>
      </c>
    </row>
    <row r="16" spans="1:7" ht="12.75" thickBot="1" x14ac:dyDescent="0.25">
      <c r="A16" s="57" t="s">
        <v>46</v>
      </c>
      <c r="B16" s="58"/>
      <c r="C16" s="21" t="e">
        <f>D16/$D$17</f>
        <v>#REF!</v>
      </c>
      <c r="D16" s="61" t="e">
        <f>(D15/25)*5</f>
        <v>#REF!</v>
      </c>
      <c r="E16" s="60" t="s">
        <v>41</v>
      </c>
    </row>
    <row r="17" spans="1:5" ht="13.5" thickBot="1" x14ac:dyDescent="0.25">
      <c r="A17" s="62" t="s">
        <v>1</v>
      </c>
      <c r="B17" s="63"/>
      <c r="C17" s="23">
        <v>1</v>
      </c>
      <c r="D17" s="25" t="e">
        <f>SUM(D15:D16)</f>
        <v>#REF!</v>
      </c>
      <c r="E17" s="64"/>
    </row>
    <row r="18" spans="1:5" x14ac:dyDescent="0.2">
      <c r="A18" s="65"/>
      <c r="B18" s="66"/>
      <c r="C18" s="24"/>
      <c r="D18" s="39"/>
      <c r="E18" s="67"/>
    </row>
    <row r="19" spans="1:5" ht="12.75" x14ac:dyDescent="0.2">
      <c r="A19" s="150" t="s">
        <v>48</v>
      </c>
      <c r="B19" s="66"/>
      <c r="C19" s="24"/>
      <c r="D19" s="39"/>
      <c r="E19" s="67"/>
    </row>
    <row r="20" spans="1:5" ht="12.75" x14ac:dyDescent="0.2">
      <c r="A20" s="150"/>
      <c r="B20" s="66"/>
      <c r="C20" s="24"/>
      <c r="D20" s="39"/>
      <c r="E20" s="67"/>
    </row>
    <row r="21" spans="1:5" ht="12.75" thickBot="1" x14ac:dyDescent="0.25">
      <c r="A21" s="151" t="s">
        <v>50</v>
      </c>
      <c r="B21" s="68"/>
      <c r="C21" s="24"/>
      <c r="D21" s="39"/>
      <c r="E21" s="67"/>
    </row>
    <row r="22" spans="1:5" ht="12.75" thickBot="1" x14ac:dyDescent="0.25">
      <c r="A22" s="69"/>
      <c r="B22" s="68"/>
      <c r="C22" s="24"/>
      <c r="D22" s="39"/>
      <c r="E22" s="52" t="s">
        <v>38</v>
      </c>
    </row>
    <row r="23" spans="1:5" ht="13.5" thickBot="1" x14ac:dyDescent="0.25">
      <c r="A23" s="152" t="s">
        <v>49</v>
      </c>
      <c r="B23" s="153" t="s">
        <v>20</v>
      </c>
      <c r="C23" s="55" t="s">
        <v>19</v>
      </c>
      <c r="D23" s="40" t="s">
        <v>0</v>
      </c>
      <c r="E23" s="56" t="s">
        <v>14</v>
      </c>
    </row>
    <row r="24" spans="1:5" ht="68.25" thickTop="1" x14ac:dyDescent="0.2">
      <c r="A24" s="71" t="s">
        <v>2</v>
      </c>
      <c r="B24" s="72" t="e">
        <f>#REF!</f>
        <v>#REF!</v>
      </c>
      <c r="C24" s="22" t="e">
        <f>D24/$D$17</f>
        <v>#REF!</v>
      </c>
      <c r="D24" s="35" t="e">
        <f>D17*B24/100</f>
        <v>#REF!</v>
      </c>
      <c r="E24" s="73" t="s">
        <v>127</v>
      </c>
    </row>
    <row r="25" spans="1:5" ht="45" x14ac:dyDescent="0.2">
      <c r="A25" s="74" t="s">
        <v>28</v>
      </c>
      <c r="B25" s="72" t="e">
        <f>#REF!</f>
        <v>#REF!</v>
      </c>
      <c r="C25" s="22" t="e">
        <f t="shared" ref="C25:C32" si="0">D25/$D$17</f>
        <v>#REF!</v>
      </c>
      <c r="D25" s="35" t="e">
        <f>D17*B25/100</f>
        <v>#REF!</v>
      </c>
      <c r="E25" s="13" t="s">
        <v>123</v>
      </c>
    </row>
    <row r="26" spans="1:5" ht="45" x14ac:dyDescent="0.2">
      <c r="A26" s="74" t="s">
        <v>3</v>
      </c>
      <c r="B26" s="72" t="e">
        <f>#REF!</f>
        <v>#REF!</v>
      </c>
      <c r="C26" s="22" t="e">
        <f t="shared" si="0"/>
        <v>#REF!</v>
      </c>
      <c r="D26" s="35" t="e">
        <f>D17*B26/100</f>
        <v>#REF!</v>
      </c>
      <c r="E26" s="13" t="s">
        <v>122</v>
      </c>
    </row>
    <row r="27" spans="1:5" ht="45" x14ac:dyDescent="0.2">
      <c r="A27" s="74" t="s">
        <v>4</v>
      </c>
      <c r="B27" s="72" t="e">
        <f>#REF!</f>
        <v>#REF!</v>
      </c>
      <c r="C27" s="22" t="e">
        <f t="shared" si="0"/>
        <v>#REF!</v>
      </c>
      <c r="D27" s="35" t="e">
        <f>D17*B27/100</f>
        <v>#REF!</v>
      </c>
      <c r="E27" s="13" t="s">
        <v>124</v>
      </c>
    </row>
    <row r="28" spans="1:5" ht="67.5" x14ac:dyDescent="0.2">
      <c r="A28" s="74" t="s">
        <v>5</v>
      </c>
      <c r="B28" s="72" t="e">
        <f>#REF!</f>
        <v>#REF!</v>
      </c>
      <c r="C28" s="22" t="e">
        <f t="shared" si="0"/>
        <v>#REF!</v>
      </c>
      <c r="D28" s="35" t="e">
        <f>D17*B28/100</f>
        <v>#REF!</v>
      </c>
      <c r="E28" s="13" t="s">
        <v>125</v>
      </c>
    </row>
    <row r="29" spans="1:5" ht="45" x14ac:dyDescent="0.2">
      <c r="A29" s="74" t="s">
        <v>7</v>
      </c>
      <c r="B29" s="72" t="e">
        <f>#REF!</f>
        <v>#REF!</v>
      </c>
      <c r="C29" s="22" t="e">
        <f t="shared" si="0"/>
        <v>#REF!</v>
      </c>
      <c r="D29" s="35" t="e">
        <f>D17*B29/100</f>
        <v>#REF!</v>
      </c>
      <c r="E29" s="13" t="s">
        <v>117</v>
      </c>
    </row>
    <row r="30" spans="1:5" ht="90" x14ac:dyDescent="0.2">
      <c r="A30" s="74" t="s">
        <v>39</v>
      </c>
      <c r="B30" s="72" t="e">
        <f>#REF!</f>
        <v>#REF!</v>
      </c>
      <c r="C30" s="22" t="e">
        <f t="shared" si="0"/>
        <v>#REF!</v>
      </c>
      <c r="D30" s="35" t="e">
        <f>D17*B30/100</f>
        <v>#REF!</v>
      </c>
      <c r="E30" s="73" t="s">
        <v>126</v>
      </c>
    </row>
    <row r="31" spans="1:5" ht="33.75" x14ac:dyDescent="0.2">
      <c r="A31" s="74" t="s">
        <v>6</v>
      </c>
      <c r="B31" s="72" t="e">
        <f>#REF!</f>
        <v>#REF!</v>
      </c>
      <c r="C31" s="22" t="e">
        <f t="shared" si="0"/>
        <v>#REF!</v>
      </c>
      <c r="D31" s="35" t="e">
        <f>D17*B31/100</f>
        <v>#REF!</v>
      </c>
      <c r="E31" s="73" t="s">
        <v>118</v>
      </c>
    </row>
    <row r="32" spans="1:5" ht="12.75" thickBot="1" x14ac:dyDescent="0.25">
      <c r="A32" s="154" t="s">
        <v>12</v>
      </c>
      <c r="B32" s="72" t="e">
        <f>#REF!</f>
        <v>#REF!</v>
      </c>
      <c r="C32" s="22" t="e">
        <f t="shared" si="0"/>
        <v>#REF!</v>
      </c>
      <c r="D32" s="35" t="e">
        <f>D17*B32/100</f>
        <v>#REF!</v>
      </c>
      <c r="E32" s="75"/>
    </row>
    <row r="33" spans="1:7" ht="13.5" thickBot="1" x14ac:dyDescent="0.25">
      <c r="A33" s="76" t="s">
        <v>56</v>
      </c>
      <c r="B33" s="41" t="e">
        <f>SUM(B24:B32)</f>
        <v>#REF!</v>
      </c>
      <c r="C33" s="23" t="e">
        <f>SUM(C24:C32)</f>
        <v>#REF!</v>
      </c>
      <c r="D33" s="25" t="e">
        <f>SUM(D24:D32)</f>
        <v>#REF!</v>
      </c>
      <c r="E33" s="77" t="s">
        <v>113</v>
      </c>
    </row>
    <row r="34" spans="1:7" x14ac:dyDescent="0.2">
      <c r="A34" s="65"/>
      <c r="B34" s="66"/>
      <c r="C34" s="24"/>
      <c r="D34" s="39"/>
      <c r="E34" s="67"/>
      <c r="G34" s="8"/>
    </row>
    <row r="35" spans="1:7" ht="12.75" thickBot="1" x14ac:dyDescent="0.25">
      <c r="A35" s="151" t="s">
        <v>51</v>
      </c>
      <c r="B35" s="66"/>
      <c r="C35" s="24"/>
      <c r="D35" s="39"/>
      <c r="E35" s="67"/>
      <c r="G35" s="8"/>
    </row>
    <row r="36" spans="1:7" x14ac:dyDescent="0.2">
      <c r="A36" s="85"/>
      <c r="B36" s="66"/>
      <c r="C36" s="24"/>
      <c r="D36" s="39"/>
      <c r="E36" s="52" t="s">
        <v>38</v>
      </c>
      <c r="G36" s="8"/>
    </row>
    <row r="37" spans="1:7" x14ac:dyDescent="0.2">
      <c r="A37" s="155" t="s">
        <v>52</v>
      </c>
      <c r="B37" s="156" t="s">
        <v>20</v>
      </c>
      <c r="C37" s="21" t="s">
        <v>19</v>
      </c>
      <c r="D37" s="157" t="s">
        <v>0</v>
      </c>
      <c r="E37" s="158" t="s">
        <v>14</v>
      </c>
      <c r="G37" s="8"/>
    </row>
    <row r="38" spans="1:7" ht="56.25" x14ac:dyDescent="0.2">
      <c r="A38" s="159" t="s">
        <v>54</v>
      </c>
      <c r="B38" s="72" t="e">
        <f>#REF!</f>
        <v>#REF!</v>
      </c>
      <c r="C38" s="42" t="e">
        <f>D38/$D$17</f>
        <v>#REF!</v>
      </c>
      <c r="D38" s="131" t="e">
        <f>$D$17*B38/100</f>
        <v>#REF!</v>
      </c>
      <c r="E38" s="13" t="s">
        <v>104</v>
      </c>
    </row>
    <row r="39" spans="1:7" ht="56.25" x14ac:dyDescent="0.2">
      <c r="A39" s="159" t="s">
        <v>55</v>
      </c>
      <c r="B39" s="72" t="e">
        <f>#REF!</f>
        <v>#REF!</v>
      </c>
      <c r="C39" s="42" t="e">
        <f>D39/$D$17</f>
        <v>#REF!</v>
      </c>
      <c r="D39" s="131" t="e">
        <f>$D$17*B39/100</f>
        <v>#REF!</v>
      </c>
      <c r="E39" s="13" t="s">
        <v>32</v>
      </c>
    </row>
    <row r="40" spans="1:7" x14ac:dyDescent="0.2">
      <c r="A40" s="160" t="s">
        <v>53</v>
      </c>
      <c r="B40" s="72" t="e">
        <f>B38+B39</f>
        <v>#REF!</v>
      </c>
      <c r="C40" s="42" t="e">
        <f>SUM(C38:C39)</f>
        <v>#REF!</v>
      </c>
      <c r="D40" s="131" t="e">
        <f>SUM(D38:D39)</f>
        <v>#REF!</v>
      </c>
      <c r="E40" s="112"/>
    </row>
    <row r="41" spans="1:7" ht="25.5" customHeight="1" thickBot="1" x14ac:dyDescent="0.25">
      <c r="A41" s="161" t="s">
        <v>62</v>
      </c>
      <c r="B41" s="72" t="e">
        <f>B40%*B33</f>
        <v>#REF!</v>
      </c>
      <c r="C41" s="42" t="e">
        <f>D41/$D$17</f>
        <v>#REF!</v>
      </c>
      <c r="D41" s="131" t="e">
        <f>D40*B33/100</f>
        <v>#REF!</v>
      </c>
      <c r="E41" s="113"/>
    </row>
    <row r="42" spans="1:7" ht="12.75" thickBot="1" x14ac:dyDescent="0.25">
      <c r="A42" s="76" t="s">
        <v>57</v>
      </c>
      <c r="B42" s="72" t="e">
        <f>B40+B41</f>
        <v>#REF!</v>
      </c>
      <c r="C42" s="133" t="e">
        <f>SUM(C40:C41)</f>
        <v>#REF!</v>
      </c>
      <c r="D42" s="137" t="e">
        <f>D40+D41</f>
        <v>#REF!</v>
      </c>
      <c r="E42" s="113"/>
    </row>
    <row r="43" spans="1:7" x14ac:dyDescent="0.2">
      <c r="A43" s="65"/>
      <c r="B43" s="66"/>
      <c r="C43" s="24"/>
      <c r="D43" s="39"/>
      <c r="E43" s="7"/>
    </row>
    <row r="44" spans="1:7" x14ac:dyDescent="0.2">
      <c r="A44" s="151" t="s">
        <v>58</v>
      </c>
      <c r="B44" s="66"/>
      <c r="C44" s="24"/>
      <c r="D44" s="39"/>
      <c r="E44" s="7"/>
    </row>
    <row r="45" spans="1:7" x14ac:dyDescent="0.2">
      <c r="A45" s="65"/>
      <c r="B45" s="162"/>
      <c r="C45" s="24"/>
      <c r="D45" s="39"/>
      <c r="E45" s="114" t="s">
        <v>38</v>
      </c>
    </row>
    <row r="46" spans="1:7" ht="12.75" thickBot="1" x14ac:dyDescent="0.25">
      <c r="A46" s="164" t="s">
        <v>63</v>
      </c>
      <c r="B46" s="165" t="s">
        <v>20</v>
      </c>
      <c r="C46" s="166" t="s">
        <v>19</v>
      </c>
      <c r="D46" s="167" t="s">
        <v>0</v>
      </c>
      <c r="E46" s="111" t="s">
        <v>14</v>
      </c>
    </row>
    <row r="47" spans="1:7" ht="45.75" thickTop="1" x14ac:dyDescent="0.2">
      <c r="A47" s="168" t="s">
        <v>59</v>
      </c>
      <c r="B47" s="72" t="e">
        <f>#REF!</f>
        <v>#REF!</v>
      </c>
      <c r="C47" s="42" t="e">
        <f>D47/$D$17</f>
        <v>#REF!</v>
      </c>
      <c r="D47" s="131" t="e">
        <f>D17*B47/100</f>
        <v>#REF!</v>
      </c>
      <c r="E47" s="115" t="s">
        <v>112</v>
      </c>
    </row>
    <row r="48" spans="1:7" ht="22.5" thickBot="1" x14ac:dyDescent="0.25">
      <c r="A48" s="161" t="s">
        <v>64</v>
      </c>
      <c r="B48" s="72" t="e">
        <f>B47%*B33</f>
        <v>#REF!</v>
      </c>
      <c r="C48" s="42" t="e">
        <f>D48/$D$17</f>
        <v>#REF!</v>
      </c>
      <c r="D48" s="131" t="e">
        <f>D47*B33/100</f>
        <v>#REF!</v>
      </c>
      <c r="E48" s="115"/>
    </row>
    <row r="49" spans="1:5" ht="12.75" thickBot="1" x14ac:dyDescent="0.25">
      <c r="A49" s="76" t="s">
        <v>60</v>
      </c>
      <c r="B49" s="72" t="e">
        <f>B47+B48</f>
        <v>#REF!</v>
      </c>
      <c r="C49" s="135" t="e">
        <f>C47+C48</f>
        <v>#REF!</v>
      </c>
      <c r="D49" s="137" t="e">
        <f>D47+D48</f>
        <v>#REF!</v>
      </c>
      <c r="E49" s="115"/>
    </row>
    <row r="50" spans="1:5" x14ac:dyDescent="0.2">
      <c r="A50" s="65"/>
      <c r="B50" s="66"/>
      <c r="C50" s="24"/>
      <c r="D50" s="39"/>
      <c r="E50" s="7"/>
    </row>
    <row r="51" spans="1:5" x14ac:dyDescent="0.2">
      <c r="A51" s="169" t="s">
        <v>61</v>
      </c>
      <c r="B51" s="66"/>
      <c r="C51" s="24"/>
      <c r="D51" s="39"/>
      <c r="E51" s="7"/>
    </row>
    <row r="52" spans="1:5" x14ac:dyDescent="0.2">
      <c r="A52" s="65"/>
      <c r="B52" s="162"/>
      <c r="C52" s="24"/>
      <c r="D52" s="39"/>
      <c r="E52" s="114" t="s">
        <v>38</v>
      </c>
    </row>
    <row r="53" spans="1:5" ht="12.75" thickBot="1" x14ac:dyDescent="0.25">
      <c r="A53" s="170" t="s">
        <v>65</v>
      </c>
      <c r="B53" s="165" t="s">
        <v>20</v>
      </c>
      <c r="C53" s="171" t="s">
        <v>19</v>
      </c>
      <c r="D53" s="167" t="s">
        <v>0</v>
      </c>
      <c r="E53" s="111" t="s">
        <v>14</v>
      </c>
    </row>
    <row r="54" spans="1:5" ht="90.75" thickTop="1" x14ac:dyDescent="0.2">
      <c r="A54" s="159" t="s">
        <v>67</v>
      </c>
      <c r="B54" s="72" t="e">
        <f>#REF!</f>
        <v>#REF!</v>
      </c>
      <c r="C54" s="42" t="e">
        <f t="shared" ref="C54:C60" si="1">D54/$D$17</f>
        <v>#REF!</v>
      </c>
      <c r="D54" s="131" t="e">
        <f>$D$17*B54/100</f>
        <v>#REF!</v>
      </c>
      <c r="E54" s="13" t="s">
        <v>105</v>
      </c>
    </row>
    <row r="55" spans="1:5" ht="21.75" x14ac:dyDescent="0.2">
      <c r="A55" s="161" t="s">
        <v>114</v>
      </c>
      <c r="B55" s="72" t="e">
        <f>B54%*$B$31</f>
        <v>#REF!</v>
      </c>
      <c r="C55" s="42" t="e">
        <f t="shared" si="1"/>
        <v>#REF!</v>
      </c>
      <c r="D55" s="131" t="e">
        <f>$D$17*B55/100</f>
        <v>#REF!</v>
      </c>
      <c r="E55" s="147" t="s">
        <v>116</v>
      </c>
    </row>
    <row r="56" spans="1:5" ht="21.75" x14ac:dyDescent="0.2">
      <c r="A56" s="161" t="s">
        <v>68</v>
      </c>
      <c r="B56" s="72" t="e">
        <f>B54*8%*50%</f>
        <v>#REF!</v>
      </c>
      <c r="C56" s="42" t="e">
        <f t="shared" si="1"/>
        <v>#REF!</v>
      </c>
      <c r="D56" s="131" t="e">
        <f>D54*8%*50%</f>
        <v>#REF!</v>
      </c>
      <c r="E56" s="130" t="s">
        <v>111</v>
      </c>
    </row>
    <row r="57" spans="1:5" ht="90" x14ac:dyDescent="0.2">
      <c r="A57" s="159" t="s">
        <v>69</v>
      </c>
      <c r="B57" s="72" t="e">
        <f>#REF!</f>
        <v>#REF!</v>
      </c>
      <c r="C57" s="42" t="e">
        <f t="shared" si="1"/>
        <v>#REF!</v>
      </c>
      <c r="D57" s="131" t="e">
        <f>$D$17*B57/100</f>
        <v>#REF!</v>
      </c>
      <c r="E57" s="13" t="s">
        <v>107</v>
      </c>
    </row>
    <row r="58" spans="1:5" ht="21.75" x14ac:dyDescent="0.2">
      <c r="A58" s="161" t="s">
        <v>70</v>
      </c>
      <c r="B58" s="72" t="e">
        <f>B57%*B33</f>
        <v>#REF!</v>
      </c>
      <c r="C58" s="42" t="e">
        <f t="shared" si="1"/>
        <v>#REF!</v>
      </c>
      <c r="D58" s="131" t="e">
        <f>$D$17*B58/100</f>
        <v>#REF!</v>
      </c>
      <c r="E58" s="116"/>
    </row>
    <row r="59" spans="1:5" ht="21.75" x14ac:dyDescent="0.2">
      <c r="A59" s="161" t="s">
        <v>71</v>
      </c>
      <c r="B59" s="72" t="e">
        <f>B57*8%*50%</f>
        <v>#REF!</v>
      </c>
      <c r="C59" s="42" t="e">
        <f t="shared" si="1"/>
        <v>#REF!</v>
      </c>
      <c r="D59" s="131" t="e">
        <f>D57*8%*50%</f>
        <v>#REF!</v>
      </c>
      <c r="E59" s="130" t="s">
        <v>115</v>
      </c>
    </row>
    <row r="60" spans="1:5" ht="113.25" thickBot="1" x14ac:dyDescent="0.25">
      <c r="A60" s="172" t="s">
        <v>108</v>
      </c>
      <c r="B60" s="72" t="e">
        <f>#REF!</f>
        <v>#REF!</v>
      </c>
      <c r="C60" s="42" t="e">
        <f t="shared" si="1"/>
        <v>#REF!</v>
      </c>
      <c r="D60" s="131" t="e">
        <f>$D$17*B60/100</f>
        <v>#REF!</v>
      </c>
      <c r="E60" s="13" t="s">
        <v>106</v>
      </c>
    </row>
    <row r="61" spans="1:5" ht="12.75" thickBot="1" x14ac:dyDescent="0.25">
      <c r="A61" s="76" t="s">
        <v>66</v>
      </c>
      <c r="B61" s="72" t="e">
        <f>SUM(B54:B60)</f>
        <v>#REF!</v>
      </c>
      <c r="C61" s="136" t="e">
        <f>SUM(C54:C60)</f>
        <v>#REF!</v>
      </c>
      <c r="D61" s="137" t="e">
        <f>SUM(D54:D60)</f>
        <v>#REF!</v>
      </c>
      <c r="E61" s="173"/>
    </row>
    <row r="62" spans="1:5" x14ac:dyDescent="0.2">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75" thickBot="1" x14ac:dyDescent="0.25">
      <c r="A65" s="155" t="s">
        <v>73</v>
      </c>
      <c r="B65" s="175" t="s">
        <v>20</v>
      </c>
      <c r="C65" s="171" t="s">
        <v>19</v>
      </c>
      <c r="D65" s="167" t="s">
        <v>0</v>
      </c>
      <c r="E65" s="158" t="s">
        <v>14</v>
      </c>
    </row>
    <row r="66" spans="1:5" ht="12.75" thickTop="1" x14ac:dyDescent="0.2">
      <c r="A66" s="159" t="s">
        <v>74</v>
      </c>
      <c r="B66" s="216">
        <v>0</v>
      </c>
      <c r="C66" s="42" t="e">
        <f t="shared" ref="C66:C71" si="2">D66/$D$17</f>
        <v>#REF!</v>
      </c>
      <c r="D66" s="131" t="e">
        <f t="shared" ref="D66:D71" si="3">$D$17*B66/100</f>
        <v>#REF!</v>
      </c>
      <c r="E66" s="73"/>
    </row>
    <row r="67" spans="1:5" x14ac:dyDescent="0.2">
      <c r="A67" s="176" t="s">
        <v>75</v>
      </c>
      <c r="B67" s="216">
        <v>0</v>
      </c>
      <c r="C67" s="42" t="e">
        <f t="shared" si="2"/>
        <v>#REF!</v>
      </c>
      <c r="D67" s="131" t="e">
        <f t="shared" si="3"/>
        <v>#REF!</v>
      </c>
      <c r="E67" s="73"/>
    </row>
    <row r="68" spans="1:5" x14ac:dyDescent="0.2">
      <c r="A68" s="159" t="s">
        <v>76</v>
      </c>
      <c r="B68" s="216">
        <v>0</v>
      </c>
      <c r="C68" s="42" t="e">
        <f t="shared" si="2"/>
        <v>#REF!</v>
      </c>
      <c r="D68" s="131" t="e">
        <f t="shared" si="3"/>
        <v>#REF!</v>
      </c>
      <c r="E68" s="73"/>
    </row>
    <row r="69" spans="1:5" x14ac:dyDescent="0.2">
      <c r="A69" s="159" t="s">
        <v>77</v>
      </c>
      <c r="B69" s="216">
        <v>0</v>
      </c>
      <c r="C69" s="42" t="e">
        <f t="shared" si="2"/>
        <v>#REF!</v>
      </c>
      <c r="D69" s="131" t="e">
        <f t="shared" si="3"/>
        <v>#REF!</v>
      </c>
      <c r="E69" s="73"/>
    </row>
    <row r="70" spans="1:5" ht="21" x14ac:dyDescent="0.2">
      <c r="A70" s="177" t="s">
        <v>78</v>
      </c>
      <c r="B70" s="216">
        <v>0</v>
      </c>
      <c r="C70" s="42" t="e">
        <f t="shared" si="2"/>
        <v>#REF!</v>
      </c>
      <c r="D70" s="131" t="e">
        <f t="shared" si="3"/>
        <v>#REF!</v>
      </c>
      <c r="E70" s="73"/>
    </row>
    <row r="71" spans="1:5" x14ac:dyDescent="0.2">
      <c r="A71" s="178" t="s">
        <v>42</v>
      </c>
      <c r="B71" s="216">
        <v>0</v>
      </c>
      <c r="C71" s="42" t="e">
        <f t="shared" si="2"/>
        <v>#REF!</v>
      </c>
      <c r="D71" s="131" t="e">
        <f t="shared" si="3"/>
        <v>#REF!</v>
      </c>
      <c r="E71" s="78"/>
    </row>
    <row r="72" spans="1:5" x14ac:dyDescent="0.2">
      <c r="A72" s="179" t="s">
        <v>79</v>
      </c>
      <c r="B72" s="216">
        <f>SUM(B66:B71)</f>
        <v>0</v>
      </c>
      <c r="C72" s="139" t="e">
        <f>SUM(C66:C71)</f>
        <v>#REF!</v>
      </c>
      <c r="D72" s="140" t="e">
        <f>SUM(D66:D71)</f>
        <v>#REF!</v>
      </c>
      <c r="E72" s="173"/>
    </row>
    <row r="73" spans="1:5" ht="21.75" x14ac:dyDescent="0.2">
      <c r="A73" s="161" t="s">
        <v>80</v>
      </c>
      <c r="B73" s="216" t="e">
        <f>B72%*B33</f>
        <v>#REF!</v>
      </c>
      <c r="C73" s="42" t="e">
        <f>D73/$D$17</f>
        <v>#REF!</v>
      </c>
      <c r="D73" s="131" t="e">
        <f>$D$17*B73/100</f>
        <v>#REF!</v>
      </c>
      <c r="E73" s="173"/>
    </row>
    <row r="74" spans="1:5" x14ac:dyDescent="0.2">
      <c r="A74" s="180" t="s">
        <v>91</v>
      </c>
      <c r="B74" s="217" t="e">
        <f>B72+B73</f>
        <v>#REF!</v>
      </c>
      <c r="C74" s="141" t="e">
        <f>C72+C73</f>
        <v>#REF!</v>
      </c>
      <c r="D74" s="137" t="e">
        <f>D72+D73</f>
        <v>#REF!</v>
      </c>
      <c r="E74" s="173"/>
    </row>
    <row r="75" spans="1:5" x14ac:dyDescent="0.2">
      <c r="A75" s="174"/>
      <c r="B75" s="66"/>
      <c r="C75" s="24"/>
      <c r="D75" s="39"/>
      <c r="E75" s="67"/>
    </row>
    <row r="76" spans="1:5" x14ac:dyDescent="0.2">
      <c r="A76" s="181" t="s">
        <v>87</v>
      </c>
      <c r="B76" s="66"/>
      <c r="C76" s="24"/>
      <c r="D76" s="39"/>
      <c r="E76" s="67"/>
    </row>
    <row r="77" spans="1:5" x14ac:dyDescent="0.2">
      <c r="A77" s="181"/>
      <c r="B77" s="66"/>
      <c r="C77" s="24"/>
      <c r="D77" s="39"/>
      <c r="E77" s="67"/>
    </row>
    <row r="78" spans="1:5" x14ac:dyDescent="0.2">
      <c r="A78" s="65"/>
      <c r="B78" s="162"/>
      <c r="C78" s="24"/>
      <c r="D78" s="39"/>
      <c r="E78" s="182" t="s">
        <v>38</v>
      </c>
    </row>
    <row r="79" spans="1:5" x14ac:dyDescent="0.2">
      <c r="A79" s="183" t="s">
        <v>86</v>
      </c>
      <c r="B79" s="184" t="s">
        <v>20</v>
      </c>
      <c r="C79" s="185" t="s">
        <v>19</v>
      </c>
      <c r="D79" s="186" t="s">
        <v>0</v>
      </c>
      <c r="E79" s="187" t="s">
        <v>14</v>
      </c>
    </row>
    <row r="80" spans="1:5" ht="21.75" x14ac:dyDescent="0.2">
      <c r="A80" s="188" t="s">
        <v>81</v>
      </c>
      <c r="B80" s="138" t="e">
        <f>B33</f>
        <v>#REF!</v>
      </c>
      <c r="C80" s="42" t="e">
        <f>D80/$D$17</f>
        <v>#REF!</v>
      </c>
      <c r="D80" s="132" t="e">
        <f>D33</f>
        <v>#REF!</v>
      </c>
      <c r="E80" s="189"/>
    </row>
    <row r="81" spans="1:5" ht="21.75" x14ac:dyDescent="0.2">
      <c r="A81" s="188" t="s">
        <v>82</v>
      </c>
      <c r="B81" s="138" t="e">
        <f>B42</f>
        <v>#REF!</v>
      </c>
      <c r="C81" s="42" t="e">
        <f>D81/$D$17</f>
        <v>#REF!</v>
      </c>
      <c r="D81" s="132" t="e">
        <f>D42</f>
        <v>#REF!</v>
      </c>
      <c r="E81" s="189"/>
    </row>
    <row r="82" spans="1:5" ht="21.75" x14ac:dyDescent="0.2">
      <c r="A82" s="188" t="s">
        <v>83</v>
      </c>
      <c r="B82" s="138" t="e">
        <f>B49</f>
        <v>#REF!</v>
      </c>
      <c r="C82" s="42" t="e">
        <f>D82/$D$17</f>
        <v>#REF!</v>
      </c>
      <c r="D82" s="132" t="e">
        <f>D49</f>
        <v>#REF!</v>
      </c>
      <c r="E82" s="190"/>
    </row>
    <row r="83" spans="1:5" ht="21" x14ac:dyDescent="0.2">
      <c r="A83" s="191" t="s">
        <v>84</v>
      </c>
      <c r="B83" s="138" t="e">
        <f>B61</f>
        <v>#REF!</v>
      </c>
      <c r="C83" s="42" t="e">
        <f>D83/$D$17</f>
        <v>#REF!</v>
      </c>
      <c r="D83" s="132" t="e">
        <f>D61</f>
        <v>#REF!</v>
      </c>
      <c r="E83" s="192"/>
    </row>
    <row r="84" spans="1:5" ht="21.75" x14ac:dyDescent="0.2">
      <c r="A84" s="188" t="s">
        <v>85</v>
      </c>
      <c r="B84" s="138" t="e">
        <f>B74</f>
        <v>#REF!</v>
      </c>
      <c r="C84" s="42" t="e">
        <f>D84/$D$17</f>
        <v>#REF!</v>
      </c>
      <c r="D84" s="132" t="e">
        <f>D74</f>
        <v>#REF!</v>
      </c>
      <c r="E84" s="192"/>
    </row>
    <row r="85" spans="1:5" x14ac:dyDescent="0.2">
      <c r="A85" s="193" t="s">
        <v>90</v>
      </c>
      <c r="B85" s="134" t="e">
        <f>SUM(B80:B84)</f>
        <v>#REF!</v>
      </c>
      <c r="C85" s="136" t="e">
        <f>SUM(C80:C84)</f>
        <v>#REF!</v>
      </c>
      <c r="D85" s="142" t="e">
        <f>SUM(D80:D84)</f>
        <v>#REF!</v>
      </c>
      <c r="E85" s="194" t="s">
        <v>103</v>
      </c>
    </row>
    <row r="86" spans="1:5" x14ac:dyDescent="0.2">
      <c r="A86" s="181"/>
      <c r="B86" s="66"/>
      <c r="C86" s="24"/>
      <c r="D86" s="39"/>
      <c r="E86" s="67"/>
    </row>
    <row r="87" spans="1:5" x14ac:dyDescent="0.2">
      <c r="A87" s="65"/>
      <c r="B87" s="162"/>
      <c r="C87" s="195" t="s">
        <v>13</v>
      </c>
      <c r="D87" s="196" t="s">
        <v>0</v>
      </c>
      <c r="E87" s="67"/>
    </row>
    <row r="88" spans="1:5" ht="12.75" x14ac:dyDescent="0.2">
      <c r="A88" s="197" t="s">
        <v>92</v>
      </c>
      <c r="B88" s="198"/>
      <c r="C88" s="144" t="e">
        <f>D88/$D$123</f>
        <v>#REF!</v>
      </c>
      <c r="D88" s="143" t="e">
        <f>D17+D85</f>
        <v>#REF!</v>
      </c>
      <c r="E88" s="199" t="s">
        <v>93</v>
      </c>
    </row>
    <row r="89" spans="1:5" x14ac:dyDescent="0.2">
      <c r="A89" s="181"/>
      <c r="B89" s="66"/>
      <c r="C89" s="24"/>
      <c r="D89" s="39"/>
      <c r="E89" s="67"/>
    </row>
    <row r="90" spans="1:5" ht="12.75" x14ac:dyDescent="0.2">
      <c r="A90" s="200" t="s">
        <v>88</v>
      </c>
      <c r="B90" s="66"/>
      <c r="C90" s="24"/>
      <c r="D90" s="39"/>
      <c r="E90" s="67"/>
    </row>
    <row r="91" spans="1:5" x14ac:dyDescent="0.2">
      <c r="A91" s="65" t="s">
        <v>89</v>
      </c>
      <c r="B91" s="66"/>
      <c r="C91" s="24"/>
      <c r="D91" s="39"/>
      <c r="E91" s="67"/>
    </row>
    <row r="92" spans="1:5" x14ac:dyDescent="0.2">
      <c r="A92" s="85"/>
      <c r="B92" s="66"/>
      <c r="C92" s="24"/>
      <c r="D92" s="39"/>
      <c r="E92" s="67"/>
    </row>
    <row r="93" spans="1:5" x14ac:dyDescent="0.2">
      <c r="A93" s="181"/>
      <c r="B93" s="66"/>
      <c r="C93" s="24"/>
      <c r="D93" s="39"/>
      <c r="E93" s="67"/>
    </row>
    <row r="94" spans="1:5" ht="12.75" x14ac:dyDescent="0.2">
      <c r="A94" s="201" t="s">
        <v>94</v>
      </c>
      <c r="B94" s="66"/>
      <c r="C94" s="24"/>
      <c r="D94" s="39"/>
      <c r="E94" s="67"/>
    </row>
    <row r="95" spans="1:5" x14ac:dyDescent="0.2">
      <c r="A95" s="181"/>
      <c r="B95" s="66"/>
      <c r="C95" s="24"/>
      <c r="D95" s="39"/>
      <c r="E95" s="67"/>
    </row>
    <row r="96" spans="1:5" ht="12.75" thickBot="1" x14ac:dyDescent="0.25">
      <c r="A96" s="89"/>
      <c r="B96" s="90"/>
      <c r="C96" s="91"/>
      <c r="D96" s="92"/>
      <c r="E96" s="202" t="s">
        <v>38</v>
      </c>
    </row>
    <row r="97" spans="1:5" ht="12.75" thickBot="1" x14ac:dyDescent="0.25">
      <c r="A97" s="53" t="s">
        <v>95</v>
      </c>
      <c r="B97" s="70" t="s">
        <v>20</v>
      </c>
      <c r="C97" s="93" t="s">
        <v>13</v>
      </c>
      <c r="D97" s="203" t="s">
        <v>0</v>
      </c>
      <c r="E97" s="56" t="s">
        <v>14</v>
      </c>
    </row>
    <row r="98" spans="1:5" ht="13.5" thickTop="1" thickBot="1" x14ac:dyDescent="0.25">
      <c r="A98" s="204" t="s">
        <v>96</v>
      </c>
      <c r="B98" s="72" t="e">
        <f>#REF!</f>
        <v>#REF!</v>
      </c>
      <c r="C98" s="29" t="e">
        <f>D98/$D$123</f>
        <v>#REF!</v>
      </c>
      <c r="D98" s="36" t="e">
        <f>D88*B98/100</f>
        <v>#REF!</v>
      </c>
      <c r="E98" s="94" t="s">
        <v>97</v>
      </c>
    </row>
    <row r="99" spans="1:5" ht="12.75" thickBot="1" x14ac:dyDescent="0.25">
      <c r="A99" s="204" t="s">
        <v>10</v>
      </c>
      <c r="B99" s="72" t="e">
        <f>#REF!</f>
        <v>#REF!</v>
      </c>
      <c r="C99" s="29" t="e">
        <f>D99/$D$123</f>
        <v>#REF!</v>
      </c>
      <c r="D99" s="36" t="e">
        <f>D88*B99/100</f>
        <v>#REF!</v>
      </c>
      <c r="E99" s="94" t="s">
        <v>97</v>
      </c>
    </row>
    <row r="100" spans="1:5" ht="12.75" thickBot="1" x14ac:dyDescent="0.25">
      <c r="A100" s="204" t="s">
        <v>10</v>
      </c>
      <c r="B100" s="72" t="e">
        <f>#REF!</f>
        <v>#REF!</v>
      </c>
      <c r="C100" s="29" t="e">
        <f>D100/$D$123</f>
        <v>#REF!</v>
      </c>
      <c r="D100" s="36" t="e">
        <f>D88*B100/100</f>
        <v>#REF!</v>
      </c>
      <c r="E100" s="94" t="s">
        <v>97</v>
      </c>
    </row>
    <row r="101" spans="1:5" ht="12.75" thickBot="1" x14ac:dyDescent="0.25">
      <c r="A101" s="205" t="s">
        <v>10</v>
      </c>
      <c r="B101" s="72" t="e">
        <f>#REF!</f>
        <v>#REF!</v>
      </c>
      <c r="C101" s="29" t="e">
        <f>D101/$D$123</f>
        <v>#REF!</v>
      </c>
      <c r="D101" s="36" t="e">
        <f>D88*B101/100</f>
        <v>#REF!</v>
      </c>
      <c r="E101" s="94" t="s">
        <v>97</v>
      </c>
    </row>
    <row r="102" spans="1:5" ht="13.5" thickBot="1" x14ac:dyDescent="0.25">
      <c r="A102" s="84" t="s">
        <v>99</v>
      </c>
      <c r="B102" s="118" t="e">
        <f>#REF!</f>
        <v>#REF!</v>
      </c>
      <c r="C102" s="26" t="e">
        <f>D102/$D$123</f>
        <v>#REF!</v>
      </c>
      <c r="D102" s="27" t="e">
        <f>SUM(D98:D101)</f>
        <v>#REF!</v>
      </c>
      <c r="E102" s="95" t="s">
        <v>98</v>
      </c>
    </row>
    <row r="103" spans="1:5" ht="12.75" thickBot="1" x14ac:dyDescent="0.25">
      <c r="A103" s="206"/>
      <c r="B103" s="90"/>
      <c r="C103" s="87"/>
      <c r="D103" s="88"/>
      <c r="E103" s="207"/>
    </row>
    <row r="104" spans="1:5" ht="12.75" thickBot="1" x14ac:dyDescent="0.25">
      <c r="A104" s="96"/>
      <c r="B104" s="90"/>
      <c r="C104" s="91"/>
      <c r="D104" s="92"/>
      <c r="E104" s="52" t="s">
        <v>38</v>
      </c>
    </row>
    <row r="105" spans="1:5" ht="12.75" thickBot="1" x14ac:dyDescent="0.25">
      <c r="A105" s="53" t="s">
        <v>100</v>
      </c>
      <c r="B105" s="70" t="s">
        <v>20</v>
      </c>
      <c r="C105" s="83" t="s">
        <v>13</v>
      </c>
      <c r="D105" s="203" t="s">
        <v>0</v>
      </c>
      <c r="E105" s="56" t="s">
        <v>14</v>
      </c>
    </row>
    <row r="106" spans="1:5" ht="13.5" thickTop="1" thickBot="1" x14ac:dyDescent="0.25">
      <c r="A106" s="208" t="s">
        <v>31</v>
      </c>
      <c r="B106" s="72" t="e">
        <f>#REF!</f>
        <v>#REF!</v>
      </c>
      <c r="C106" s="37" t="e">
        <f>D106/$D$123</f>
        <v>#REF!</v>
      </c>
      <c r="D106" s="36" t="e">
        <f>(D88+D102)*B106/100</f>
        <v>#REF!</v>
      </c>
      <c r="E106" s="98" t="s">
        <v>102</v>
      </c>
    </row>
    <row r="107" spans="1:5" ht="13.5" thickBot="1" x14ac:dyDescent="0.25">
      <c r="A107" s="84" t="s">
        <v>23</v>
      </c>
      <c r="B107" s="86"/>
      <c r="C107" s="26" t="e">
        <f>D107/$D$123</f>
        <v>#REF!</v>
      </c>
      <c r="D107" s="38" t="e">
        <f>D106</f>
        <v>#REF!</v>
      </c>
      <c r="E107" s="97" t="s">
        <v>26</v>
      </c>
    </row>
    <row r="108" spans="1:5" ht="12.75" thickBot="1" x14ac:dyDescent="0.25">
      <c r="A108" s="96"/>
      <c r="B108" s="90"/>
      <c r="C108" s="91"/>
      <c r="D108" s="92"/>
      <c r="E108" s="98"/>
    </row>
    <row r="109" spans="1:5" ht="13.5" thickBot="1" x14ac:dyDescent="0.25">
      <c r="A109" s="209" t="s">
        <v>22</v>
      </c>
      <c r="B109" s="210"/>
      <c r="C109" s="211"/>
      <c r="D109" s="119" t="e">
        <f>D88+D102+D107</f>
        <v>#REF!</v>
      </c>
      <c r="E109" s="212" t="s">
        <v>29</v>
      </c>
    </row>
    <row r="110" spans="1:5" ht="12.75" thickBot="1" x14ac:dyDescent="0.25">
      <c r="A110" s="96"/>
      <c r="B110" s="90"/>
      <c r="C110" s="91"/>
      <c r="D110" s="92"/>
      <c r="E110" s="98"/>
    </row>
    <row r="111" spans="1:5" ht="21" customHeight="1" thickBot="1" x14ac:dyDescent="0.25">
      <c r="A111" s="96"/>
      <c r="B111" s="90"/>
      <c r="C111" s="91"/>
      <c r="D111" s="92"/>
      <c r="E111" s="99" t="s">
        <v>38</v>
      </c>
    </row>
    <row r="112" spans="1:5" ht="12.75" thickBot="1" x14ac:dyDescent="0.25">
      <c r="A112" s="53" t="s">
        <v>101</v>
      </c>
      <c r="B112" s="100" t="s">
        <v>20</v>
      </c>
      <c r="C112" s="83" t="s">
        <v>13</v>
      </c>
      <c r="D112" s="101" t="s">
        <v>0</v>
      </c>
      <c r="E112" s="56" t="s">
        <v>14</v>
      </c>
    </row>
    <row r="113" spans="1:5" ht="23.25" thickTop="1" x14ac:dyDescent="0.2">
      <c r="A113" s="102" t="s">
        <v>8</v>
      </c>
      <c r="B113" s="72" t="e">
        <f>#REF!</f>
        <v>#REF!</v>
      </c>
      <c r="C113" s="30" t="e">
        <f>D113/$D$123</f>
        <v>#REF!</v>
      </c>
      <c r="D113" s="31" t="e">
        <f>B119*B113/100</f>
        <v>#REF!</v>
      </c>
      <c r="E113" s="13" t="s">
        <v>121</v>
      </c>
    </row>
    <row r="114" spans="1:5" x14ac:dyDescent="0.2">
      <c r="A114" s="213" t="s">
        <v>33</v>
      </c>
      <c r="B114" s="72" t="e">
        <f>#REF!</f>
        <v>#REF!</v>
      </c>
      <c r="C114" s="30" t="e">
        <f>D114/$D$123</f>
        <v>#REF!</v>
      </c>
      <c r="D114" s="31" t="e">
        <f>B119*B114/100</f>
        <v>#REF!</v>
      </c>
      <c r="E114" s="60" t="s">
        <v>35</v>
      </c>
    </row>
    <row r="115" spans="1:5" x14ac:dyDescent="0.2">
      <c r="A115" s="213" t="s">
        <v>9</v>
      </c>
      <c r="B115" s="72" t="e">
        <f>#REF!</f>
        <v>#REF!</v>
      </c>
      <c r="C115" s="30" t="e">
        <f>D115/$D$123</f>
        <v>#REF!</v>
      </c>
      <c r="D115" s="31" t="e">
        <f>B119*B115/100</f>
        <v>#REF!</v>
      </c>
      <c r="E115" s="60" t="s">
        <v>36</v>
      </c>
    </row>
    <row r="116" spans="1:5" x14ac:dyDescent="0.2">
      <c r="A116" s="103" t="s">
        <v>128</v>
      </c>
      <c r="B116" s="72" t="e">
        <f>#REF!</f>
        <v>#REF!</v>
      </c>
      <c r="C116" s="30" t="e">
        <f>D116/$D$123</f>
        <v>#REF!</v>
      </c>
      <c r="D116" s="31" t="e">
        <f>B119*B116/100</f>
        <v>#REF!</v>
      </c>
      <c r="E116" s="14" t="s">
        <v>129</v>
      </c>
    </row>
    <row r="117" spans="1:5" ht="12.75" thickBot="1" x14ac:dyDescent="0.25">
      <c r="A117" s="103" t="s">
        <v>34</v>
      </c>
      <c r="B117" s="72" t="e">
        <f>#REF!</f>
        <v>#REF!</v>
      </c>
      <c r="C117" s="30" t="e">
        <f>D117/$D$123</f>
        <v>#REF!</v>
      </c>
      <c r="D117" s="31" t="e">
        <f>B119*B117/100</f>
        <v>#REF!</v>
      </c>
      <c r="E117" s="60"/>
    </row>
    <row r="118" spans="1:5" ht="13.5" thickBot="1" x14ac:dyDescent="0.25">
      <c r="A118" s="84" t="s">
        <v>37</v>
      </c>
      <c r="B118" s="33" t="e">
        <f>#REF!</f>
        <v>#REF!</v>
      </c>
      <c r="C118" s="32" t="e">
        <f>SUM(C113:C117)</f>
        <v>#REF!</v>
      </c>
      <c r="D118" s="27" t="e">
        <f>SUM(D113:D117)</f>
        <v>#REF!</v>
      </c>
      <c r="E118" s="64" t="s">
        <v>25</v>
      </c>
    </row>
    <row r="119" spans="1:5" ht="12.75" thickBot="1" x14ac:dyDescent="0.25">
      <c r="A119" s="104" t="s">
        <v>21</v>
      </c>
      <c r="B119" s="34" t="e">
        <f>(D109)/(1-(B118/100))</f>
        <v>#REF!</v>
      </c>
      <c r="C119" s="91"/>
      <c r="D119" s="92"/>
      <c r="E119" s="105"/>
    </row>
    <row r="120" spans="1:5" ht="12.75" thickBot="1" x14ac:dyDescent="0.25">
      <c r="A120" s="104"/>
      <c r="B120" s="106"/>
      <c r="C120" s="91"/>
      <c r="D120" s="92"/>
      <c r="E120" s="107"/>
    </row>
    <row r="121" spans="1:5" ht="13.5" thickBot="1" x14ac:dyDescent="0.25">
      <c r="A121" s="214" t="s">
        <v>30</v>
      </c>
      <c r="B121" s="210"/>
      <c r="C121" s="120" t="e">
        <f>D121/D123</f>
        <v>#REF!</v>
      </c>
      <c r="D121" s="121" t="e">
        <f>SUM(D102+D107+D118)</f>
        <v>#REF!</v>
      </c>
      <c r="E121" s="215" t="s">
        <v>24</v>
      </c>
    </row>
    <row r="122" spans="1:5" ht="12.75" thickBot="1" x14ac:dyDescent="0.25">
      <c r="A122" s="85"/>
      <c r="B122" s="80"/>
      <c r="C122" s="81"/>
      <c r="D122" s="82"/>
      <c r="E122" s="67"/>
    </row>
    <row r="123" spans="1:5" ht="12" customHeight="1" thickBot="1" x14ac:dyDescent="0.25">
      <c r="A123" s="108" t="s">
        <v>133</v>
      </c>
      <c r="B123" s="109"/>
      <c r="C123" s="110"/>
      <c r="D123" s="28" t="e">
        <f>D109+D118</f>
        <v>#REF!</v>
      </c>
      <c r="E123" s="79" t="s">
        <v>27</v>
      </c>
    </row>
    <row r="124" spans="1:5" ht="12" customHeight="1" thickBot="1" x14ac:dyDescent="0.25">
      <c r="C124" s="9"/>
      <c r="D124" s="10"/>
      <c r="E124" s="7"/>
    </row>
    <row r="125" spans="1:5" s="85" customFormat="1" ht="12" customHeight="1" thickBot="1" x14ac:dyDescent="0.25">
      <c r="A125" s="108" t="s">
        <v>132</v>
      </c>
      <c r="B125" s="109"/>
      <c r="C125" s="110"/>
      <c r="D125" s="28" t="e">
        <f>D123*1.6</f>
        <v>#REF!</v>
      </c>
      <c r="E125" s="79"/>
    </row>
    <row r="126" spans="1:5" ht="12" customHeight="1" x14ac:dyDescent="0.25">
      <c r="A126" s="18"/>
      <c r="B126" s="2"/>
      <c r="C126" s="11"/>
      <c r="D126" s="19"/>
      <c r="E126" s="16"/>
    </row>
    <row r="127" spans="1:5" ht="12" customHeight="1" x14ac:dyDescent="0.2">
      <c r="A127" s="17"/>
      <c r="C127" s="9"/>
      <c r="D127" s="10"/>
      <c r="E127" s="7"/>
    </row>
    <row r="128" spans="1:5" ht="12" customHeight="1" x14ac:dyDescent="0.2">
      <c r="A128" s="15"/>
      <c r="B128" s="15"/>
    </row>
    <row r="129" spans="1:2" ht="12" customHeight="1" x14ac:dyDescent="0.2">
      <c r="A129" s="15"/>
      <c r="B129" s="15"/>
    </row>
    <row r="130" spans="1:2" x14ac:dyDescent="0.2">
      <c r="A130" s="15"/>
      <c r="B130" s="15"/>
    </row>
    <row r="131" spans="1:2" ht="12" customHeight="1" x14ac:dyDescent="0.2">
      <c r="A131" s="15"/>
      <c r="B131" s="15"/>
    </row>
    <row r="132" spans="1:2" ht="12" customHeight="1" x14ac:dyDescent="0.2">
      <c r="B132" s="3"/>
    </row>
    <row r="133" spans="1:2" ht="12" customHeight="1" x14ac:dyDescent="0.2">
      <c r="A133" s="15"/>
      <c r="B133" s="15"/>
    </row>
    <row r="134" spans="1:2" ht="12" customHeight="1" x14ac:dyDescent="0.2">
      <c r="A134" s="15"/>
      <c r="B134" s="15"/>
    </row>
    <row r="135" spans="1:2" ht="12" customHeight="1" x14ac:dyDescent="0.2">
      <c r="A135" s="15"/>
      <c r="B135" s="15"/>
    </row>
    <row r="136" spans="1:2" ht="12" customHeight="1" x14ac:dyDescent="0.2">
      <c r="A136" s="15"/>
      <c r="B136" s="15"/>
    </row>
    <row r="137" spans="1:2" ht="12" customHeight="1" x14ac:dyDescent="0.2">
      <c r="A137" s="15"/>
      <c r="B137" s="15"/>
    </row>
    <row r="138" spans="1:2" ht="12" customHeight="1" x14ac:dyDescent="0.2">
      <c r="A138" s="15"/>
      <c r="B138" s="15"/>
    </row>
    <row r="139" spans="1:2" ht="12" customHeight="1" x14ac:dyDescent="0.2">
      <c r="A139" s="15"/>
      <c r="B139" s="15" t="s">
        <v>40</v>
      </c>
    </row>
    <row r="140" spans="1:2" x14ac:dyDescent="0.2">
      <c r="A140" s="15"/>
      <c r="B140" s="15"/>
    </row>
    <row r="141" spans="1:2" ht="12" customHeight="1" x14ac:dyDescent="0.2">
      <c r="A141" s="15"/>
      <c r="B141" s="15"/>
    </row>
    <row r="142" spans="1:2" x14ac:dyDescent="0.2">
      <c r="A142" s="15"/>
      <c r="B142" s="15"/>
    </row>
    <row r="143" spans="1:2" x14ac:dyDescent="0.2">
      <c r="A143" s="15"/>
      <c r="B143" s="15"/>
    </row>
    <row r="144" spans="1:2" x14ac:dyDescent="0.2">
      <c r="A144" s="15"/>
      <c r="B144" s="15"/>
    </row>
    <row r="145" spans="1:5" x14ac:dyDescent="0.2">
      <c r="A145" s="15"/>
      <c r="B145" s="15"/>
    </row>
    <row r="146" spans="1:5" x14ac:dyDescent="0.2">
      <c r="A146" s="15"/>
      <c r="B146" s="15"/>
    </row>
    <row r="147" spans="1:5" x14ac:dyDescent="0.2">
      <c r="A147" s="15"/>
      <c r="B147" s="15"/>
    </row>
    <row r="148" spans="1:5" x14ac:dyDescent="0.2">
      <c r="A148" s="15"/>
      <c r="B148" s="15"/>
    </row>
    <row r="149" spans="1:5" x14ac:dyDescent="0.2">
      <c r="A149" s="15"/>
      <c r="B149" s="15"/>
    </row>
    <row r="150" spans="1:5" x14ac:dyDescent="0.2">
      <c r="B150" s="3"/>
    </row>
    <row r="151" spans="1:5" x14ac:dyDescent="0.2">
      <c r="B151" s="3"/>
    </row>
    <row r="152" spans="1:5" x14ac:dyDescent="0.2">
      <c r="C152" s="12"/>
      <c r="D152" s="10"/>
      <c r="E152" s="7"/>
    </row>
    <row r="153" spans="1:5" x14ac:dyDescent="0.2">
      <c r="C153" s="12"/>
      <c r="D153" s="10"/>
      <c r="E153" s="7"/>
    </row>
    <row r="154" spans="1:5" x14ac:dyDescent="0.2">
      <c r="C154" s="12"/>
      <c r="D154" s="10"/>
      <c r="E154" s="7"/>
    </row>
    <row r="155" spans="1:5" x14ac:dyDescent="0.2">
      <c r="C155" s="12"/>
      <c r="D155" s="10"/>
      <c r="E155" s="7"/>
    </row>
    <row r="156" spans="1:5" x14ac:dyDescent="0.2">
      <c r="C156" s="12"/>
      <c r="D156" s="10"/>
      <c r="E156" s="7"/>
    </row>
    <row r="157" spans="1:5" x14ac:dyDescent="0.2">
      <c r="C157" s="12"/>
      <c r="D157" s="10"/>
      <c r="E157" s="7"/>
    </row>
    <row r="158" spans="1:5" x14ac:dyDescent="0.2">
      <c r="C158" s="12"/>
      <c r="D158" s="10"/>
      <c r="E158" s="7"/>
    </row>
    <row r="159" spans="1:5" x14ac:dyDescent="0.2">
      <c r="C159" s="12"/>
      <c r="D159" s="10"/>
      <c r="E159" s="7"/>
    </row>
    <row r="160" spans="1:5" x14ac:dyDescent="0.2">
      <c r="C160" s="12"/>
      <c r="D160" s="10"/>
      <c r="E160" s="7"/>
    </row>
    <row r="161" spans="3:5" x14ac:dyDescent="0.2">
      <c r="C161" s="12"/>
      <c r="D161" s="10"/>
      <c r="E161" s="7"/>
    </row>
    <row r="162" spans="3:5" x14ac:dyDescent="0.2">
      <c r="C162" s="12"/>
      <c r="D162" s="10"/>
      <c r="E162" s="7"/>
    </row>
    <row r="163" spans="3:5" x14ac:dyDescent="0.2">
      <c r="C163" s="12"/>
      <c r="D163" s="10"/>
      <c r="E163" s="7"/>
    </row>
    <row r="164" spans="3:5" x14ac:dyDescent="0.2">
      <c r="C164" s="12"/>
      <c r="D164" s="10"/>
      <c r="E164" s="7"/>
    </row>
    <row r="165" spans="3:5" x14ac:dyDescent="0.2">
      <c r="C165" s="12"/>
      <c r="D165" s="10"/>
      <c r="E165" s="7"/>
    </row>
    <row r="166" spans="3:5" x14ac:dyDescent="0.2">
      <c r="C166" s="12"/>
      <c r="D166" s="10"/>
      <c r="E166" s="7"/>
    </row>
    <row r="167" spans="3:5" x14ac:dyDescent="0.2">
      <c r="C167" s="12"/>
      <c r="D167" s="10"/>
      <c r="E167" s="7"/>
    </row>
    <row r="168" spans="3:5" x14ac:dyDescent="0.2">
      <c r="C168" s="12"/>
      <c r="D168" s="10"/>
      <c r="E168" s="7"/>
    </row>
    <row r="169" spans="3:5" x14ac:dyDescent="0.2">
      <c r="C169" s="12"/>
      <c r="D169" s="10"/>
      <c r="E169" s="7"/>
    </row>
    <row r="170" spans="3:5" x14ac:dyDescent="0.2">
      <c r="C170" s="12"/>
      <c r="D170" s="10"/>
      <c r="E170" s="7"/>
    </row>
    <row r="171" spans="3:5" x14ac:dyDescent="0.2">
      <c r="C171" s="12"/>
      <c r="D171" s="10"/>
      <c r="E171" s="7"/>
    </row>
    <row r="172" spans="3:5" x14ac:dyDescent="0.2">
      <c r="C172" s="12"/>
      <c r="D172" s="10"/>
      <c r="E172" s="7"/>
    </row>
    <row r="173" spans="3:5" x14ac:dyDescent="0.2">
      <c r="C173" s="12"/>
      <c r="D173" s="10"/>
      <c r="E173" s="7"/>
    </row>
    <row r="174" spans="3:5" x14ac:dyDescent="0.2">
      <c r="C174" s="12"/>
      <c r="D174" s="10"/>
      <c r="E174" s="7"/>
    </row>
    <row r="175" spans="3:5" x14ac:dyDescent="0.2">
      <c r="C175" s="12"/>
      <c r="D175" s="10"/>
      <c r="E175" s="7"/>
    </row>
    <row r="176" spans="3:5" x14ac:dyDescent="0.2">
      <c r="C176" s="12"/>
      <c r="D176" s="10"/>
      <c r="E176" s="7"/>
    </row>
    <row r="177" spans="3:5" x14ac:dyDescent="0.2">
      <c r="C177" s="12"/>
      <c r="D177" s="10"/>
      <c r="E177" s="7"/>
    </row>
    <row r="178" spans="3:5" x14ac:dyDescent="0.2">
      <c r="C178" s="12"/>
      <c r="D178" s="10"/>
      <c r="E178" s="7"/>
    </row>
    <row r="179" spans="3:5" x14ac:dyDescent="0.2">
      <c r="C179" s="12"/>
      <c r="D179" s="10"/>
      <c r="E179" s="7"/>
    </row>
    <row r="180" spans="3:5" x14ac:dyDescent="0.2">
      <c r="C180" s="12"/>
      <c r="D180" s="10"/>
      <c r="E180" s="7"/>
    </row>
    <row r="181" spans="3:5" x14ac:dyDescent="0.2">
      <c r="C181" s="12"/>
      <c r="D181" s="10"/>
      <c r="E181" s="7"/>
    </row>
    <row r="182" spans="3:5" x14ac:dyDescent="0.2">
      <c r="C182" s="12"/>
      <c r="D182" s="10"/>
      <c r="E182" s="7"/>
    </row>
    <row r="183" spans="3:5" x14ac:dyDescent="0.2">
      <c r="C183" s="12"/>
      <c r="D183" s="10"/>
      <c r="E183" s="7"/>
    </row>
    <row r="184" spans="3:5" x14ac:dyDescent="0.2">
      <c r="C184" s="12"/>
      <c r="D184" s="10"/>
      <c r="E184" s="7"/>
    </row>
    <row r="185" spans="3:5" x14ac:dyDescent="0.2">
      <c r="C185" s="12"/>
      <c r="D185" s="10"/>
      <c r="E185" s="7"/>
    </row>
    <row r="186" spans="3:5" x14ac:dyDescent="0.2">
      <c r="C186" s="12"/>
      <c r="D186" s="10"/>
      <c r="E186" s="7"/>
    </row>
    <row r="187" spans="3:5" x14ac:dyDescent="0.2">
      <c r="C187" s="12"/>
      <c r="D187" s="10"/>
      <c r="E187" s="7"/>
    </row>
    <row r="188" spans="3:5" x14ac:dyDescent="0.2">
      <c r="C188" s="12"/>
      <c r="D188" s="10"/>
      <c r="E188" s="7"/>
    </row>
    <row r="189" spans="3:5" x14ac:dyDescent="0.2">
      <c r="C189" s="12"/>
      <c r="D189" s="10"/>
      <c r="E189" s="7"/>
    </row>
    <row r="190" spans="3:5" x14ac:dyDescent="0.2">
      <c r="C190" s="12"/>
      <c r="D190" s="10"/>
      <c r="E190" s="7"/>
    </row>
    <row r="191" spans="3:5" x14ac:dyDescent="0.2">
      <c r="C191" s="12"/>
      <c r="D191" s="10"/>
      <c r="E191" s="7"/>
    </row>
    <row r="192" spans="3:5" x14ac:dyDescent="0.2">
      <c r="C192" s="12"/>
      <c r="D192" s="10"/>
      <c r="E192" s="7"/>
    </row>
    <row r="193" spans="3:5" x14ac:dyDescent="0.2">
      <c r="C193" s="12"/>
      <c r="D193" s="10"/>
      <c r="E193" s="7"/>
    </row>
    <row r="194" spans="3:5" x14ac:dyDescent="0.2">
      <c r="C194" s="12"/>
      <c r="D194" s="10"/>
      <c r="E194" s="7"/>
    </row>
    <row r="195" spans="3:5" x14ac:dyDescent="0.2">
      <c r="C195" s="12"/>
      <c r="D195" s="10"/>
      <c r="E195" s="7"/>
    </row>
    <row r="196" spans="3:5" x14ac:dyDescent="0.2">
      <c r="C196" s="12"/>
      <c r="D196" s="10"/>
      <c r="E196" s="7"/>
    </row>
    <row r="197" spans="3:5" x14ac:dyDescent="0.2">
      <c r="C197" s="12"/>
      <c r="D197" s="10"/>
      <c r="E197" s="7"/>
    </row>
    <row r="198" spans="3:5" x14ac:dyDescent="0.2">
      <c r="C198" s="12"/>
      <c r="D198" s="10"/>
      <c r="E198" s="7"/>
    </row>
    <row r="199" spans="3:5" x14ac:dyDescent="0.2">
      <c r="C199" s="12"/>
      <c r="D199" s="10"/>
      <c r="E199" s="7"/>
    </row>
    <row r="200" spans="3:5" x14ac:dyDescent="0.2">
      <c r="C200" s="12"/>
      <c r="D200" s="10"/>
      <c r="E200" s="7"/>
    </row>
    <row r="201" spans="3:5" x14ac:dyDescent="0.2">
      <c r="C201" s="12"/>
      <c r="D201" s="10"/>
      <c r="E201" s="7"/>
    </row>
    <row r="202" spans="3:5" x14ac:dyDescent="0.2">
      <c r="C202" s="12"/>
      <c r="D202" s="10"/>
      <c r="E202" s="7"/>
    </row>
    <row r="203" spans="3:5" x14ac:dyDescent="0.2">
      <c r="C203" s="12"/>
      <c r="D203" s="10"/>
      <c r="E203" s="7"/>
    </row>
    <row r="204" spans="3:5" x14ac:dyDescent="0.2">
      <c r="C204" s="12"/>
      <c r="D204" s="10"/>
      <c r="E204" s="7"/>
    </row>
    <row r="205" spans="3:5" x14ac:dyDescent="0.2">
      <c r="C205" s="12"/>
      <c r="D205" s="10"/>
      <c r="E205" s="7"/>
    </row>
    <row r="206" spans="3:5" x14ac:dyDescent="0.2">
      <c r="C206" s="12"/>
      <c r="D206" s="10"/>
      <c r="E206" s="7"/>
    </row>
    <row r="207" spans="3:5" x14ac:dyDescent="0.2">
      <c r="C207" s="12"/>
      <c r="D207" s="10"/>
      <c r="E207" s="7"/>
    </row>
    <row r="208" spans="3:5" x14ac:dyDescent="0.2">
      <c r="C208" s="12"/>
      <c r="D208" s="10"/>
      <c r="E208" s="7"/>
    </row>
    <row r="209" spans="3:5" x14ac:dyDescent="0.2">
      <c r="C209" s="12"/>
      <c r="D209" s="10"/>
      <c r="E209" s="7"/>
    </row>
    <row r="210" spans="3:5" x14ac:dyDescent="0.2">
      <c r="C210" s="12"/>
      <c r="D210" s="10"/>
      <c r="E210" s="7"/>
    </row>
    <row r="211" spans="3:5" x14ac:dyDescent="0.2">
      <c r="C211" s="12"/>
      <c r="D211" s="10"/>
      <c r="E211" s="7"/>
    </row>
    <row r="212" spans="3:5" x14ac:dyDescent="0.2">
      <c r="C212" s="12"/>
      <c r="D212" s="10"/>
      <c r="E212" s="7"/>
    </row>
    <row r="213" spans="3:5" x14ac:dyDescent="0.2">
      <c r="C213" s="12"/>
      <c r="D213" s="10"/>
      <c r="E213" s="7"/>
    </row>
    <row r="214" spans="3:5" x14ac:dyDescent="0.2">
      <c r="C214" s="12"/>
      <c r="D214" s="10"/>
      <c r="E214" s="7"/>
    </row>
    <row r="215" spans="3:5" x14ac:dyDescent="0.2">
      <c r="C215" s="12"/>
      <c r="D215" s="10"/>
      <c r="E215" s="7"/>
    </row>
    <row r="216" spans="3:5" x14ac:dyDescent="0.2">
      <c r="C216" s="12"/>
      <c r="D216" s="10"/>
      <c r="E216" s="7"/>
    </row>
    <row r="217" spans="3:5" x14ac:dyDescent="0.2">
      <c r="C217" s="12"/>
      <c r="D217" s="10"/>
      <c r="E217" s="7"/>
    </row>
    <row r="218" spans="3:5" x14ac:dyDescent="0.2">
      <c r="C218" s="12"/>
      <c r="D218" s="10"/>
      <c r="E218" s="7"/>
    </row>
    <row r="219" spans="3:5" x14ac:dyDescent="0.2">
      <c r="C219" s="12"/>
      <c r="D219" s="10"/>
      <c r="E219" s="7"/>
    </row>
    <row r="220" spans="3:5" x14ac:dyDescent="0.2">
      <c r="C220" s="12"/>
      <c r="D220" s="10"/>
      <c r="E220" s="7"/>
    </row>
    <row r="221" spans="3:5" x14ac:dyDescent="0.2">
      <c r="C221" s="12"/>
      <c r="D221" s="10"/>
      <c r="E221" s="7"/>
    </row>
    <row r="222" spans="3:5" x14ac:dyDescent="0.2">
      <c r="C222" s="12"/>
      <c r="D222" s="10"/>
      <c r="E222" s="7"/>
    </row>
    <row r="223" spans="3:5" x14ac:dyDescent="0.2">
      <c r="C223" s="12"/>
      <c r="D223" s="10"/>
      <c r="E223" s="7"/>
    </row>
    <row r="224" spans="3:5" x14ac:dyDescent="0.2">
      <c r="C224" s="12"/>
      <c r="D224" s="10"/>
      <c r="E224" s="7"/>
    </row>
    <row r="225" spans="3:5" x14ac:dyDescent="0.2">
      <c r="C225" s="12"/>
      <c r="D225" s="10"/>
      <c r="E225" s="7"/>
    </row>
    <row r="226" spans="3:5" x14ac:dyDescent="0.2">
      <c r="C226" s="12"/>
      <c r="D226" s="10"/>
      <c r="E226" s="7"/>
    </row>
    <row r="227" spans="3:5" x14ac:dyDescent="0.2">
      <c r="C227" s="12"/>
      <c r="D227" s="10"/>
      <c r="E227" s="7"/>
    </row>
    <row r="228" spans="3:5" x14ac:dyDescent="0.2">
      <c r="C228" s="12"/>
      <c r="D228" s="10"/>
      <c r="E228" s="7"/>
    </row>
    <row r="229" spans="3:5" x14ac:dyDescent="0.2">
      <c r="C229" s="12"/>
      <c r="D229" s="10"/>
      <c r="E229" s="7"/>
    </row>
    <row r="230" spans="3:5" x14ac:dyDescent="0.2">
      <c r="C230" s="12"/>
      <c r="D230" s="10"/>
      <c r="E230" s="7"/>
    </row>
    <row r="231" spans="3:5" x14ac:dyDescent="0.2">
      <c r="C231" s="12"/>
      <c r="D231" s="10"/>
      <c r="E231" s="7"/>
    </row>
    <row r="232" spans="3:5" x14ac:dyDescent="0.2">
      <c r="C232" s="12"/>
      <c r="D232" s="10"/>
      <c r="E232" s="7"/>
    </row>
    <row r="233" spans="3:5" x14ac:dyDescent="0.2">
      <c r="C233" s="12"/>
      <c r="D233" s="10"/>
      <c r="E233" s="7"/>
    </row>
    <row r="234" spans="3:5" x14ac:dyDescent="0.2">
      <c r="C234" s="12"/>
      <c r="D234" s="10"/>
      <c r="E234" s="7"/>
    </row>
    <row r="235" spans="3:5" x14ac:dyDescent="0.2">
      <c r="C235" s="12"/>
      <c r="D235" s="10"/>
      <c r="E235" s="7"/>
    </row>
    <row r="236" spans="3:5" x14ac:dyDescent="0.2">
      <c r="C236" s="12"/>
      <c r="D236" s="10"/>
      <c r="E236" s="7"/>
    </row>
    <row r="237" spans="3:5" x14ac:dyDescent="0.2">
      <c r="C237" s="12"/>
      <c r="D237" s="10"/>
      <c r="E237" s="7"/>
    </row>
    <row r="238" spans="3:5" x14ac:dyDescent="0.2">
      <c r="C238" s="12"/>
      <c r="D238" s="10"/>
      <c r="E238" s="7"/>
    </row>
    <row r="239" spans="3:5" x14ac:dyDescent="0.2">
      <c r="C239" s="12"/>
      <c r="D239" s="10"/>
      <c r="E239" s="7"/>
    </row>
    <row r="240" spans="3:5" x14ac:dyDescent="0.2">
      <c r="C240" s="12"/>
      <c r="D240" s="10"/>
      <c r="E240" s="7"/>
    </row>
    <row r="241" spans="3:5" x14ac:dyDescent="0.2">
      <c r="C241" s="12"/>
      <c r="D241" s="10"/>
      <c r="E241" s="7"/>
    </row>
    <row r="242" spans="3:5" x14ac:dyDescent="0.2">
      <c r="C242" s="12"/>
      <c r="D242" s="10"/>
      <c r="E242" s="7"/>
    </row>
    <row r="243" spans="3:5" x14ac:dyDescent="0.2">
      <c r="C243" s="12"/>
      <c r="D243" s="10"/>
      <c r="E243" s="7"/>
    </row>
    <row r="244" spans="3:5" x14ac:dyDescent="0.2">
      <c r="C244" s="12"/>
      <c r="D244" s="10"/>
      <c r="E244" s="7"/>
    </row>
    <row r="245" spans="3:5" x14ac:dyDescent="0.2">
      <c r="C245" s="12"/>
      <c r="D245" s="10"/>
      <c r="E245" s="7"/>
    </row>
    <row r="246" spans="3:5" x14ac:dyDescent="0.2">
      <c r="C246" s="12"/>
      <c r="D246" s="10"/>
      <c r="E246" s="7"/>
    </row>
    <row r="247" spans="3:5" x14ac:dyDescent="0.2">
      <c r="C247" s="12"/>
      <c r="D247" s="10"/>
      <c r="E247" s="7"/>
    </row>
    <row r="248" spans="3:5" x14ac:dyDescent="0.2">
      <c r="C248" s="12"/>
      <c r="D248" s="10"/>
      <c r="E248" s="7"/>
    </row>
    <row r="249" spans="3:5" x14ac:dyDescent="0.2">
      <c r="C249" s="12"/>
      <c r="D249" s="10"/>
      <c r="E249" s="7"/>
    </row>
    <row r="250" spans="3:5" x14ac:dyDescent="0.2">
      <c r="C250" s="12"/>
      <c r="D250" s="10"/>
      <c r="E250" s="7"/>
    </row>
    <row r="251" spans="3:5" x14ac:dyDescent="0.2">
      <c r="C251" s="12"/>
      <c r="D251" s="10"/>
      <c r="E251" s="7"/>
    </row>
    <row r="252" spans="3:5" x14ac:dyDescent="0.2">
      <c r="C252" s="12"/>
      <c r="D252" s="10"/>
      <c r="E252" s="7"/>
    </row>
    <row r="253" spans="3:5" x14ac:dyDescent="0.2">
      <c r="C253" s="12"/>
      <c r="D253" s="10"/>
      <c r="E253" s="7"/>
    </row>
    <row r="254" spans="3:5" x14ac:dyDescent="0.2">
      <c r="C254" s="12"/>
      <c r="D254" s="10"/>
      <c r="E254" s="7"/>
    </row>
    <row r="255" spans="3:5" x14ac:dyDescent="0.2">
      <c r="C255" s="12"/>
      <c r="D255" s="10"/>
      <c r="E255" s="7"/>
    </row>
    <row r="256" spans="3:5" x14ac:dyDescent="0.2">
      <c r="C256" s="12"/>
      <c r="D256" s="10"/>
      <c r="E256" s="7"/>
    </row>
    <row r="257" spans="3:5" x14ac:dyDescent="0.2">
      <c r="C257" s="12"/>
      <c r="D257" s="10"/>
      <c r="E257" s="7"/>
    </row>
    <row r="258" spans="3:5" x14ac:dyDescent="0.2">
      <c r="C258" s="12"/>
      <c r="D258" s="10"/>
      <c r="E258" s="7"/>
    </row>
    <row r="259" spans="3:5" x14ac:dyDescent="0.2">
      <c r="C259" s="12"/>
      <c r="D259" s="10"/>
      <c r="E259" s="7"/>
    </row>
    <row r="260" spans="3:5" x14ac:dyDescent="0.2">
      <c r="C260" s="12"/>
      <c r="D260" s="10"/>
      <c r="E260" s="7"/>
    </row>
    <row r="261" spans="3:5" x14ac:dyDescent="0.2">
      <c r="C261" s="12"/>
      <c r="D261" s="10"/>
      <c r="E261" s="7"/>
    </row>
    <row r="262" spans="3:5" x14ac:dyDescent="0.2">
      <c r="C262" s="12"/>
      <c r="D262" s="10"/>
      <c r="E262" s="7"/>
    </row>
    <row r="263" spans="3:5" x14ac:dyDescent="0.2">
      <c r="C263" s="12"/>
      <c r="D263" s="10"/>
      <c r="E263" s="7"/>
    </row>
    <row r="264" spans="3:5" x14ac:dyDescent="0.2">
      <c r="C264" s="12"/>
      <c r="D264" s="10"/>
      <c r="E264" s="7"/>
    </row>
    <row r="265" spans="3:5" x14ac:dyDescent="0.2">
      <c r="C265" s="12"/>
      <c r="D265" s="10"/>
      <c r="E265" s="7"/>
    </row>
    <row r="266" spans="3:5" x14ac:dyDescent="0.2">
      <c r="C266" s="12"/>
      <c r="D266" s="10"/>
      <c r="E266" s="7"/>
    </row>
    <row r="267" spans="3:5" x14ac:dyDescent="0.2">
      <c r="C267" s="12"/>
      <c r="D267" s="10"/>
      <c r="E267" s="7"/>
    </row>
    <row r="268" spans="3:5" x14ac:dyDescent="0.2">
      <c r="C268" s="12"/>
      <c r="D268" s="10"/>
      <c r="E268" s="7"/>
    </row>
    <row r="269" spans="3:5" x14ac:dyDescent="0.2">
      <c r="C269" s="12"/>
      <c r="D269" s="10"/>
      <c r="E269" s="7"/>
    </row>
    <row r="270" spans="3:5" x14ac:dyDescent="0.2">
      <c r="C270" s="12"/>
      <c r="D270" s="10"/>
      <c r="E270" s="7"/>
    </row>
    <row r="271" spans="3:5" x14ac:dyDescent="0.2">
      <c r="C271" s="12"/>
      <c r="D271" s="10"/>
      <c r="E271" s="7"/>
    </row>
    <row r="272" spans="3:5" x14ac:dyDescent="0.2">
      <c r="C272" s="12"/>
      <c r="D272" s="10"/>
      <c r="E272" s="7"/>
    </row>
    <row r="273" spans="3:5" x14ac:dyDescent="0.2">
      <c r="C273" s="12"/>
      <c r="D273" s="10"/>
      <c r="E273" s="7"/>
    </row>
    <row r="274" spans="3:5" x14ac:dyDescent="0.2">
      <c r="C274" s="12"/>
      <c r="D274" s="10"/>
      <c r="E274" s="7"/>
    </row>
    <row r="275" spans="3:5" x14ac:dyDescent="0.2">
      <c r="C275" s="12"/>
      <c r="D275" s="10"/>
      <c r="E275" s="7"/>
    </row>
    <row r="276" spans="3:5" x14ac:dyDescent="0.2">
      <c r="C276" s="12"/>
      <c r="D276" s="10"/>
      <c r="E276" s="7"/>
    </row>
    <row r="277" spans="3:5" x14ac:dyDescent="0.2">
      <c r="C277" s="12"/>
      <c r="D277" s="10"/>
      <c r="E277" s="7"/>
    </row>
    <row r="278" spans="3:5" x14ac:dyDescent="0.2">
      <c r="C278" s="12"/>
      <c r="D278" s="10"/>
      <c r="E278" s="7"/>
    </row>
    <row r="279" spans="3:5" x14ac:dyDescent="0.2">
      <c r="C279" s="12"/>
      <c r="D279" s="10"/>
      <c r="E279" s="7"/>
    </row>
    <row r="280" spans="3:5" x14ac:dyDescent="0.2">
      <c r="C280" s="12"/>
      <c r="D280" s="10"/>
      <c r="E280" s="7"/>
    </row>
    <row r="281" spans="3:5" x14ac:dyDescent="0.2">
      <c r="C281" s="12"/>
      <c r="D281" s="10"/>
      <c r="E281" s="7"/>
    </row>
    <row r="282" spans="3:5" x14ac:dyDescent="0.2">
      <c r="C282" s="12"/>
      <c r="D282" s="10"/>
      <c r="E282" s="7"/>
    </row>
    <row r="283" spans="3:5" x14ac:dyDescent="0.2">
      <c r="C283" s="12"/>
      <c r="D283" s="10"/>
      <c r="E283" s="7"/>
    </row>
    <row r="284" spans="3:5" x14ac:dyDescent="0.2">
      <c r="C284" s="12"/>
      <c r="D284" s="10"/>
      <c r="E284" s="7"/>
    </row>
    <row r="285" spans="3:5" x14ac:dyDescent="0.2">
      <c r="C285" s="12"/>
      <c r="D285" s="10"/>
      <c r="E285" s="7"/>
    </row>
    <row r="286" spans="3:5" x14ac:dyDescent="0.2">
      <c r="C286" s="12"/>
      <c r="D286" s="10"/>
      <c r="E286" s="7"/>
    </row>
    <row r="287" spans="3:5" x14ac:dyDescent="0.2">
      <c r="C287" s="12"/>
      <c r="D287" s="10"/>
      <c r="E287" s="7"/>
    </row>
    <row r="288" spans="3:5" x14ac:dyDescent="0.2">
      <c r="C288" s="12"/>
      <c r="D288" s="10"/>
      <c r="E288" s="7"/>
    </row>
    <row r="289" spans="3:5" x14ac:dyDescent="0.2">
      <c r="C289" s="12"/>
      <c r="D289" s="10"/>
      <c r="E289" s="7"/>
    </row>
    <row r="290" spans="3:5" x14ac:dyDescent="0.2">
      <c r="C290" s="12"/>
      <c r="D290" s="10"/>
      <c r="E290" s="7"/>
    </row>
    <row r="291" spans="3:5" x14ac:dyDescent="0.2">
      <c r="C291" s="12"/>
      <c r="D291" s="10"/>
      <c r="E291" s="7"/>
    </row>
    <row r="292" spans="3:5" x14ac:dyDescent="0.2">
      <c r="C292" s="12"/>
      <c r="D292" s="10"/>
      <c r="E292" s="7"/>
    </row>
    <row r="293" spans="3:5" x14ac:dyDescent="0.2">
      <c r="C293" s="12"/>
      <c r="D293" s="10"/>
      <c r="E293" s="7"/>
    </row>
    <row r="294" spans="3:5" x14ac:dyDescent="0.2">
      <c r="C294" s="12"/>
      <c r="D294" s="10"/>
      <c r="E294" s="7"/>
    </row>
    <row r="295" spans="3:5" x14ac:dyDescent="0.2">
      <c r="C295" s="12"/>
      <c r="D295" s="10"/>
      <c r="E295" s="7"/>
    </row>
    <row r="296" spans="3:5" x14ac:dyDescent="0.2">
      <c r="C296" s="12"/>
      <c r="D296" s="10"/>
      <c r="E296" s="7"/>
    </row>
    <row r="297" spans="3:5" x14ac:dyDescent="0.2">
      <c r="C297" s="12"/>
      <c r="D297" s="10"/>
      <c r="E297" s="7"/>
    </row>
    <row r="298" spans="3:5" x14ac:dyDescent="0.2">
      <c r="C298" s="12"/>
      <c r="D298" s="10"/>
      <c r="E298" s="7"/>
    </row>
    <row r="299" spans="3:5" x14ac:dyDescent="0.2">
      <c r="C299" s="12"/>
      <c r="D299" s="10"/>
      <c r="E299" s="7"/>
    </row>
    <row r="300" spans="3:5" x14ac:dyDescent="0.2">
      <c r="C300" s="12"/>
      <c r="D300" s="10"/>
      <c r="E300" s="7"/>
    </row>
    <row r="301" spans="3:5" x14ac:dyDescent="0.2">
      <c r="C301" s="12"/>
      <c r="D301" s="10"/>
      <c r="E301" s="7"/>
    </row>
    <row r="302" spans="3:5" x14ac:dyDescent="0.2">
      <c r="C302" s="12"/>
      <c r="D302" s="10"/>
      <c r="E302" s="7"/>
    </row>
    <row r="303" spans="3:5" x14ac:dyDescent="0.2">
      <c r="C303" s="12"/>
      <c r="D303" s="10"/>
      <c r="E303" s="7"/>
    </row>
    <row r="304" spans="3:5" x14ac:dyDescent="0.2">
      <c r="C304" s="12"/>
      <c r="D304" s="10"/>
      <c r="E304" s="7"/>
    </row>
    <row r="305" spans="3:5" x14ac:dyDescent="0.2">
      <c r="C305" s="12"/>
      <c r="D305" s="10"/>
      <c r="E305" s="7"/>
    </row>
    <row r="306" spans="3:5" x14ac:dyDescent="0.2">
      <c r="C306" s="12"/>
      <c r="D306" s="10"/>
      <c r="E306" s="7"/>
    </row>
    <row r="307" spans="3:5" x14ac:dyDescent="0.2">
      <c r="C307" s="12"/>
      <c r="D307" s="10"/>
      <c r="E307" s="7"/>
    </row>
    <row r="308" spans="3:5" x14ac:dyDescent="0.2">
      <c r="C308" s="12"/>
      <c r="D308" s="10"/>
      <c r="E308" s="7"/>
    </row>
    <row r="309" spans="3:5" x14ac:dyDescent="0.2">
      <c r="C309" s="12"/>
      <c r="D309" s="10"/>
      <c r="E309" s="7"/>
    </row>
    <row r="310" spans="3:5" x14ac:dyDescent="0.2">
      <c r="C310" s="12"/>
      <c r="D310" s="10"/>
      <c r="E310" s="7"/>
    </row>
    <row r="311" spans="3:5" x14ac:dyDescent="0.2">
      <c r="C311" s="12"/>
      <c r="D311" s="10"/>
      <c r="E311" s="7"/>
    </row>
    <row r="312" spans="3:5" x14ac:dyDescent="0.2">
      <c r="C312" s="12"/>
      <c r="D312" s="10"/>
      <c r="E312" s="7"/>
    </row>
    <row r="313" spans="3:5" x14ac:dyDescent="0.2">
      <c r="C313" s="12"/>
      <c r="D313" s="10"/>
      <c r="E313" s="7"/>
    </row>
    <row r="314" spans="3:5" x14ac:dyDescent="0.2">
      <c r="C314" s="12"/>
      <c r="D314" s="10"/>
      <c r="E314" s="7"/>
    </row>
    <row r="315" spans="3:5" x14ac:dyDescent="0.2">
      <c r="C315" s="12"/>
      <c r="D315" s="10"/>
      <c r="E315" s="7"/>
    </row>
    <row r="316" spans="3:5" x14ac:dyDescent="0.2">
      <c r="C316" s="12"/>
      <c r="D316" s="10"/>
      <c r="E316" s="7"/>
    </row>
    <row r="317" spans="3:5" x14ac:dyDescent="0.2">
      <c r="C317" s="12"/>
      <c r="D317" s="10"/>
      <c r="E317" s="7"/>
    </row>
    <row r="318" spans="3:5" x14ac:dyDescent="0.2">
      <c r="C318" s="12"/>
      <c r="D318" s="10"/>
      <c r="E318" s="7"/>
    </row>
    <row r="319" spans="3:5" x14ac:dyDescent="0.2">
      <c r="C319" s="12"/>
      <c r="D319" s="10"/>
      <c r="E319" s="7"/>
    </row>
    <row r="320" spans="3:5" x14ac:dyDescent="0.2">
      <c r="C320" s="12"/>
      <c r="D320" s="10"/>
      <c r="E320" s="7"/>
    </row>
    <row r="321" spans="3:5" x14ac:dyDescent="0.2">
      <c r="C321" s="12"/>
      <c r="D321" s="10"/>
      <c r="E321" s="7"/>
    </row>
    <row r="322" spans="3:5" x14ac:dyDescent="0.2">
      <c r="C322" s="12"/>
      <c r="D322" s="10"/>
      <c r="E322" s="7"/>
    </row>
    <row r="323" spans="3:5" x14ac:dyDescent="0.2">
      <c r="C323" s="12"/>
      <c r="D323" s="10"/>
      <c r="E323" s="7"/>
    </row>
    <row r="324" spans="3:5" x14ac:dyDescent="0.2">
      <c r="C324" s="12"/>
      <c r="D324" s="10"/>
      <c r="E324" s="7"/>
    </row>
    <row r="325" spans="3:5" x14ac:dyDescent="0.2">
      <c r="C325" s="12"/>
      <c r="D325" s="10"/>
      <c r="E325" s="7"/>
    </row>
    <row r="326" spans="3:5" x14ac:dyDescent="0.2">
      <c r="C326" s="12"/>
      <c r="D326" s="10"/>
      <c r="E326" s="7"/>
    </row>
    <row r="327" spans="3:5" x14ac:dyDescent="0.2">
      <c r="C327" s="12"/>
      <c r="D327" s="10"/>
      <c r="E327" s="7"/>
    </row>
    <row r="328" spans="3:5" x14ac:dyDescent="0.2">
      <c r="C328" s="12"/>
      <c r="D328" s="10"/>
      <c r="E328" s="7"/>
    </row>
    <row r="329" spans="3:5" x14ac:dyDescent="0.2">
      <c r="C329" s="12"/>
      <c r="D329" s="10"/>
      <c r="E329" s="7"/>
    </row>
    <row r="330" spans="3:5" x14ac:dyDescent="0.2">
      <c r="C330" s="12"/>
      <c r="D330" s="10"/>
      <c r="E330" s="7"/>
    </row>
    <row r="331" spans="3:5" x14ac:dyDescent="0.2">
      <c r="C331" s="12"/>
      <c r="D331" s="10"/>
      <c r="E331" s="7"/>
    </row>
    <row r="332" spans="3:5" x14ac:dyDescent="0.2">
      <c r="C332" s="12"/>
      <c r="D332" s="10"/>
      <c r="E332" s="7"/>
    </row>
    <row r="333" spans="3:5" x14ac:dyDescent="0.2">
      <c r="C333" s="12"/>
      <c r="D333" s="10"/>
      <c r="E333" s="7"/>
    </row>
    <row r="334" spans="3:5" x14ac:dyDescent="0.2">
      <c r="C334" s="12"/>
      <c r="D334" s="10"/>
      <c r="E334" s="7"/>
    </row>
    <row r="335" spans="3:5" x14ac:dyDescent="0.2">
      <c r="C335" s="12"/>
      <c r="D335" s="10"/>
      <c r="E335" s="7"/>
    </row>
    <row r="336" spans="3:5" x14ac:dyDescent="0.2">
      <c r="C336" s="12"/>
      <c r="D336" s="10"/>
      <c r="E336" s="7"/>
    </row>
    <row r="337" spans="3:5" x14ac:dyDescent="0.2">
      <c r="C337" s="12"/>
      <c r="D337" s="10"/>
      <c r="E337" s="7"/>
    </row>
    <row r="338" spans="3:5" x14ac:dyDescent="0.2">
      <c r="C338" s="12"/>
      <c r="D338" s="10"/>
      <c r="E338" s="7"/>
    </row>
    <row r="339" spans="3:5" x14ac:dyDescent="0.2">
      <c r="C339" s="12"/>
      <c r="D339" s="10"/>
      <c r="E339" s="7"/>
    </row>
    <row r="340" spans="3:5" x14ac:dyDescent="0.2">
      <c r="C340" s="12"/>
      <c r="D340" s="10"/>
      <c r="E340" s="7"/>
    </row>
    <row r="341" spans="3:5" x14ac:dyDescent="0.2">
      <c r="C341" s="12"/>
      <c r="D341" s="10"/>
      <c r="E341" s="7"/>
    </row>
    <row r="342" spans="3:5" x14ac:dyDescent="0.2">
      <c r="C342" s="12"/>
      <c r="D342" s="10"/>
      <c r="E342" s="7"/>
    </row>
    <row r="343" spans="3:5" x14ac:dyDescent="0.2">
      <c r="C343" s="12"/>
      <c r="D343" s="10"/>
      <c r="E343" s="7"/>
    </row>
    <row r="344" spans="3:5" x14ac:dyDescent="0.2">
      <c r="C344" s="12"/>
      <c r="D344" s="10"/>
      <c r="E344" s="7"/>
    </row>
    <row r="345" spans="3:5" x14ac:dyDescent="0.2">
      <c r="C345" s="12"/>
      <c r="D345" s="10"/>
      <c r="E345" s="7"/>
    </row>
    <row r="346" spans="3:5" x14ac:dyDescent="0.2">
      <c r="C346" s="12"/>
      <c r="D346" s="10"/>
      <c r="E346" s="7"/>
    </row>
    <row r="347" spans="3:5" x14ac:dyDescent="0.2">
      <c r="C347" s="12"/>
      <c r="D347" s="10"/>
      <c r="E347" s="7"/>
    </row>
    <row r="348" spans="3:5" x14ac:dyDescent="0.2">
      <c r="C348" s="12"/>
      <c r="D348" s="10"/>
      <c r="E348" s="7"/>
    </row>
    <row r="349" spans="3:5" x14ac:dyDescent="0.2">
      <c r="C349" s="12"/>
      <c r="D349" s="10"/>
      <c r="E349" s="7"/>
    </row>
    <row r="350" spans="3:5" x14ac:dyDescent="0.2">
      <c r="C350" s="12"/>
      <c r="D350" s="10"/>
      <c r="E350" s="7"/>
    </row>
    <row r="351" spans="3:5" x14ac:dyDescent="0.2">
      <c r="C351" s="12"/>
      <c r="D351" s="10"/>
      <c r="E351" s="7"/>
    </row>
    <row r="352" spans="3:5" x14ac:dyDescent="0.2">
      <c r="C352" s="12"/>
      <c r="D352" s="10"/>
      <c r="E352" s="7"/>
    </row>
    <row r="353" spans="3:5" x14ac:dyDescent="0.2">
      <c r="C353" s="12"/>
      <c r="D353" s="10"/>
      <c r="E353" s="7"/>
    </row>
    <row r="354" spans="3:5" x14ac:dyDescent="0.2">
      <c r="C354" s="12"/>
      <c r="D354" s="10"/>
      <c r="E354" s="7"/>
    </row>
    <row r="355" spans="3:5" x14ac:dyDescent="0.2">
      <c r="C355" s="12"/>
      <c r="D355" s="10"/>
      <c r="E355" s="7"/>
    </row>
    <row r="356" spans="3:5" x14ac:dyDescent="0.2">
      <c r="C356" s="12"/>
      <c r="D356" s="10"/>
      <c r="E356" s="7"/>
    </row>
    <row r="357" spans="3:5" x14ac:dyDescent="0.2">
      <c r="C357" s="12"/>
      <c r="D357" s="10"/>
      <c r="E357" s="7"/>
    </row>
    <row r="358" spans="3:5" x14ac:dyDescent="0.2">
      <c r="C358" s="12"/>
      <c r="D358" s="10"/>
      <c r="E358" s="7"/>
    </row>
    <row r="359" spans="3:5" x14ac:dyDescent="0.2">
      <c r="C359" s="12"/>
      <c r="D359" s="10"/>
      <c r="E359" s="7"/>
    </row>
    <row r="360" spans="3:5" x14ac:dyDescent="0.2">
      <c r="C360" s="12"/>
      <c r="D360" s="10"/>
      <c r="E360" s="7"/>
    </row>
    <row r="361" spans="3:5" x14ac:dyDescent="0.2">
      <c r="C361" s="12"/>
      <c r="D361" s="10"/>
      <c r="E361" s="7"/>
    </row>
    <row r="362" spans="3:5" x14ac:dyDescent="0.2">
      <c r="C362" s="12"/>
      <c r="D362" s="10"/>
      <c r="E362" s="7"/>
    </row>
    <row r="363" spans="3:5" x14ac:dyDescent="0.2">
      <c r="C363" s="12"/>
      <c r="D363" s="10"/>
      <c r="E363" s="7"/>
    </row>
    <row r="364" spans="3:5" x14ac:dyDescent="0.2">
      <c r="C364" s="12"/>
      <c r="D364" s="10"/>
      <c r="E364" s="7"/>
    </row>
    <row r="365" spans="3:5" x14ac:dyDescent="0.2">
      <c r="C365" s="12"/>
      <c r="D365" s="10"/>
      <c r="E365" s="7"/>
    </row>
    <row r="366" spans="3:5" x14ac:dyDescent="0.2">
      <c r="C366" s="12"/>
      <c r="D366" s="10"/>
      <c r="E366" s="7"/>
    </row>
    <row r="367" spans="3:5" x14ac:dyDescent="0.2">
      <c r="C367" s="12"/>
      <c r="D367" s="10"/>
      <c r="E367" s="7"/>
    </row>
    <row r="368" spans="3:5" x14ac:dyDescent="0.2">
      <c r="C368" s="12"/>
      <c r="D368" s="10"/>
      <c r="E368" s="7"/>
    </row>
    <row r="369" spans="3:5" x14ac:dyDescent="0.2">
      <c r="C369" s="12"/>
      <c r="D369" s="10"/>
      <c r="E369" s="7"/>
    </row>
    <row r="370" spans="3:5" x14ac:dyDescent="0.2">
      <c r="C370" s="12"/>
      <c r="D370" s="10"/>
      <c r="E370" s="7"/>
    </row>
    <row r="371" spans="3:5" x14ac:dyDescent="0.2">
      <c r="C371" s="12"/>
      <c r="D371" s="10"/>
      <c r="E371" s="7"/>
    </row>
    <row r="372" spans="3:5" x14ac:dyDescent="0.2">
      <c r="C372" s="12"/>
      <c r="D372" s="10"/>
      <c r="E372" s="7"/>
    </row>
    <row r="373" spans="3:5" x14ac:dyDescent="0.2">
      <c r="C373" s="12"/>
      <c r="D373" s="10"/>
      <c r="E373" s="7"/>
    </row>
    <row r="374" spans="3:5" x14ac:dyDescent="0.2">
      <c r="C374" s="12"/>
      <c r="D374" s="10"/>
      <c r="E374" s="7"/>
    </row>
    <row r="375" spans="3:5" x14ac:dyDescent="0.2">
      <c r="C375" s="12"/>
      <c r="D375" s="10"/>
      <c r="E375" s="7"/>
    </row>
    <row r="376" spans="3:5" x14ac:dyDescent="0.2">
      <c r="C376" s="12"/>
      <c r="D376" s="10"/>
      <c r="E376" s="7"/>
    </row>
    <row r="377" spans="3:5" x14ac:dyDescent="0.2">
      <c r="C377" s="12"/>
      <c r="D377" s="10"/>
      <c r="E377" s="7"/>
    </row>
    <row r="378" spans="3:5" x14ac:dyDescent="0.2">
      <c r="C378" s="12"/>
      <c r="D378" s="10"/>
      <c r="E378" s="7"/>
    </row>
    <row r="379" spans="3:5" x14ac:dyDescent="0.2">
      <c r="C379" s="12"/>
      <c r="D379" s="10"/>
      <c r="E379" s="7"/>
    </row>
    <row r="380" spans="3:5" x14ac:dyDescent="0.2">
      <c r="C380" s="12"/>
      <c r="D380" s="10"/>
      <c r="E380" s="7"/>
    </row>
    <row r="381" spans="3:5" x14ac:dyDescent="0.2">
      <c r="C381" s="12"/>
      <c r="D381" s="10"/>
      <c r="E381" s="7"/>
    </row>
    <row r="382" spans="3:5" x14ac:dyDescent="0.2">
      <c r="C382" s="12"/>
      <c r="D382" s="10"/>
      <c r="E382" s="7"/>
    </row>
    <row r="383" spans="3:5" x14ac:dyDescent="0.2">
      <c r="C383" s="12"/>
      <c r="D383" s="10"/>
      <c r="E383" s="7"/>
    </row>
    <row r="384" spans="3:5" x14ac:dyDescent="0.2">
      <c r="C384" s="12"/>
      <c r="D384" s="10"/>
      <c r="E384" s="7"/>
    </row>
    <row r="385" spans="3:5" x14ac:dyDescent="0.2">
      <c r="C385" s="12"/>
      <c r="D385" s="10"/>
      <c r="E385" s="7"/>
    </row>
    <row r="386" spans="3:5" x14ac:dyDescent="0.2">
      <c r="C386" s="12"/>
      <c r="D386" s="10"/>
      <c r="E386" s="7"/>
    </row>
    <row r="387" spans="3:5" x14ac:dyDescent="0.2">
      <c r="C387" s="12"/>
      <c r="D387" s="10"/>
      <c r="E387" s="7"/>
    </row>
    <row r="388" spans="3:5" x14ac:dyDescent="0.2">
      <c r="C388" s="12"/>
      <c r="D388" s="10"/>
      <c r="E388" s="7"/>
    </row>
    <row r="389" spans="3:5" x14ac:dyDescent="0.2">
      <c r="C389" s="12"/>
      <c r="D389" s="10"/>
      <c r="E389" s="7"/>
    </row>
    <row r="390" spans="3:5" x14ac:dyDescent="0.2">
      <c r="C390" s="12"/>
      <c r="D390" s="10"/>
      <c r="E390" s="7"/>
    </row>
    <row r="391" spans="3:5" x14ac:dyDescent="0.2">
      <c r="C391" s="12"/>
      <c r="D391" s="10"/>
      <c r="E391" s="7"/>
    </row>
    <row r="392" spans="3:5" x14ac:dyDescent="0.2">
      <c r="C392" s="12"/>
      <c r="D392" s="10"/>
      <c r="E392" s="7"/>
    </row>
    <row r="393" spans="3:5" x14ac:dyDescent="0.2">
      <c r="C393" s="12"/>
      <c r="D393" s="10"/>
      <c r="E393" s="7"/>
    </row>
    <row r="394" spans="3:5" x14ac:dyDescent="0.2">
      <c r="C394" s="12"/>
      <c r="D394" s="10"/>
      <c r="E394" s="7"/>
    </row>
    <row r="395" spans="3:5" x14ac:dyDescent="0.2">
      <c r="C395" s="12"/>
      <c r="D395" s="10"/>
      <c r="E395" s="7"/>
    </row>
    <row r="396" spans="3:5" x14ac:dyDescent="0.2">
      <c r="C396" s="12"/>
      <c r="D396" s="10"/>
      <c r="E396" s="7"/>
    </row>
    <row r="397" spans="3:5" x14ac:dyDescent="0.2">
      <c r="C397" s="12"/>
      <c r="D397" s="10"/>
      <c r="E397" s="7"/>
    </row>
    <row r="398" spans="3:5" x14ac:dyDescent="0.2">
      <c r="C398" s="12"/>
      <c r="D398" s="10"/>
      <c r="E398" s="7"/>
    </row>
    <row r="399" spans="3:5" x14ac:dyDescent="0.2">
      <c r="C399" s="12"/>
      <c r="D399" s="10"/>
      <c r="E399" s="7"/>
    </row>
    <row r="400" spans="3:5" x14ac:dyDescent="0.2">
      <c r="C400" s="12"/>
      <c r="D400" s="10"/>
      <c r="E400" s="7"/>
    </row>
    <row r="401" spans="3:5" x14ac:dyDescent="0.2">
      <c r="C401" s="12"/>
      <c r="D401" s="10"/>
      <c r="E401" s="7"/>
    </row>
    <row r="402" spans="3:5" x14ac:dyDescent="0.2">
      <c r="C402" s="12"/>
      <c r="D402" s="10"/>
      <c r="E402" s="7"/>
    </row>
    <row r="403" spans="3:5" x14ac:dyDescent="0.2">
      <c r="C403" s="12"/>
      <c r="D403" s="10"/>
      <c r="E403" s="7"/>
    </row>
    <row r="404" spans="3:5" x14ac:dyDescent="0.2">
      <c r="C404" s="12"/>
      <c r="D404" s="10"/>
      <c r="E404" s="7"/>
    </row>
    <row r="405" spans="3:5" x14ac:dyDescent="0.2">
      <c r="C405" s="12"/>
      <c r="D405" s="10"/>
      <c r="E405" s="7"/>
    </row>
    <row r="406" spans="3:5" x14ac:dyDescent="0.2">
      <c r="C406" s="12"/>
      <c r="D406" s="10"/>
      <c r="E406" s="7"/>
    </row>
    <row r="407" spans="3:5" x14ac:dyDescent="0.2">
      <c r="C407" s="12"/>
      <c r="D407" s="10"/>
      <c r="E407" s="7"/>
    </row>
    <row r="408" spans="3:5" x14ac:dyDescent="0.2">
      <c r="C408" s="12"/>
      <c r="D408" s="10"/>
      <c r="E408" s="7"/>
    </row>
    <row r="409" spans="3:5" x14ac:dyDescent="0.2">
      <c r="C409" s="12"/>
      <c r="D409" s="10"/>
      <c r="E409" s="7"/>
    </row>
    <row r="410" spans="3:5" x14ac:dyDescent="0.2">
      <c r="C410" s="12"/>
      <c r="D410" s="10"/>
      <c r="E410" s="7"/>
    </row>
    <row r="411" spans="3:5" x14ac:dyDescent="0.2">
      <c r="C411" s="12"/>
      <c r="D411" s="10"/>
      <c r="E411" s="7"/>
    </row>
    <row r="412" spans="3:5" x14ac:dyDescent="0.2">
      <c r="C412" s="12"/>
      <c r="D412" s="10"/>
      <c r="E412" s="7"/>
    </row>
    <row r="413" spans="3:5" x14ac:dyDescent="0.2">
      <c r="C413" s="12"/>
      <c r="D413" s="10"/>
      <c r="E413" s="7"/>
    </row>
    <row r="414" spans="3:5" x14ac:dyDescent="0.2">
      <c r="C414" s="12"/>
      <c r="D414" s="10"/>
      <c r="E414" s="7"/>
    </row>
    <row r="415" spans="3:5" x14ac:dyDescent="0.2">
      <c r="C415" s="12"/>
      <c r="D415" s="10"/>
      <c r="E415" s="7"/>
    </row>
    <row r="416" spans="3:5" x14ac:dyDescent="0.2">
      <c r="C416" s="12"/>
      <c r="D416" s="10"/>
      <c r="E416" s="7"/>
    </row>
    <row r="417" spans="3:5" x14ac:dyDescent="0.2">
      <c r="C417" s="12"/>
      <c r="D417" s="10"/>
      <c r="E417" s="7"/>
    </row>
    <row r="418" spans="3:5" x14ac:dyDescent="0.2">
      <c r="C418" s="12"/>
      <c r="D418" s="10"/>
      <c r="E418" s="7"/>
    </row>
    <row r="419" spans="3:5" x14ac:dyDescent="0.2">
      <c r="C419" s="12"/>
      <c r="D419" s="10"/>
      <c r="E419" s="7"/>
    </row>
    <row r="420" spans="3:5" x14ac:dyDescent="0.2">
      <c r="C420" s="12"/>
      <c r="D420" s="10"/>
      <c r="E420" s="7"/>
    </row>
    <row r="421" spans="3:5" x14ac:dyDescent="0.2">
      <c r="C421" s="12"/>
      <c r="D421" s="10"/>
      <c r="E421" s="7"/>
    </row>
    <row r="422" spans="3:5" x14ac:dyDescent="0.2">
      <c r="C422" s="12"/>
      <c r="D422" s="10"/>
      <c r="E422" s="7"/>
    </row>
    <row r="423" spans="3:5" x14ac:dyDescent="0.2">
      <c r="C423" s="12"/>
      <c r="D423" s="10"/>
      <c r="E423" s="7"/>
    </row>
    <row r="424" spans="3:5" x14ac:dyDescent="0.2">
      <c r="C424" s="12"/>
      <c r="D424" s="10"/>
      <c r="E424" s="7"/>
    </row>
    <row r="425" spans="3:5" x14ac:dyDescent="0.2">
      <c r="C425" s="12"/>
      <c r="D425" s="10"/>
      <c r="E425" s="7"/>
    </row>
    <row r="426" spans="3:5" x14ac:dyDescent="0.2">
      <c r="C426" s="12"/>
      <c r="D426" s="10"/>
      <c r="E426" s="7"/>
    </row>
    <row r="427" spans="3:5" x14ac:dyDescent="0.2">
      <c r="C427" s="12"/>
      <c r="D427" s="10"/>
      <c r="E427" s="7"/>
    </row>
    <row r="428" spans="3:5" x14ac:dyDescent="0.2">
      <c r="C428" s="12"/>
      <c r="D428" s="10"/>
      <c r="E428" s="7"/>
    </row>
    <row r="429" spans="3:5" x14ac:dyDescent="0.2">
      <c r="C429" s="12"/>
      <c r="D429" s="10"/>
      <c r="E429" s="7"/>
    </row>
    <row r="430" spans="3:5" x14ac:dyDescent="0.2">
      <c r="C430" s="12"/>
      <c r="D430" s="10"/>
      <c r="E430" s="7"/>
    </row>
    <row r="431" spans="3:5" x14ac:dyDescent="0.2">
      <c r="C431" s="12"/>
      <c r="D431" s="10"/>
      <c r="E431" s="7"/>
    </row>
    <row r="432" spans="3:5" x14ac:dyDescent="0.2">
      <c r="C432" s="12"/>
      <c r="D432" s="10"/>
      <c r="E432" s="7"/>
    </row>
    <row r="433" spans="3:5" x14ac:dyDescent="0.2">
      <c r="C433" s="12"/>
      <c r="D433" s="10"/>
      <c r="E433" s="7"/>
    </row>
    <row r="434" spans="3:5" x14ac:dyDescent="0.2">
      <c r="C434" s="12"/>
      <c r="D434" s="10"/>
      <c r="E434" s="7"/>
    </row>
    <row r="435" spans="3:5" x14ac:dyDescent="0.2">
      <c r="C435" s="12"/>
      <c r="D435" s="10"/>
      <c r="E435" s="7"/>
    </row>
    <row r="436" spans="3:5" x14ac:dyDescent="0.2">
      <c r="C436" s="12"/>
      <c r="D436" s="10"/>
      <c r="E436" s="7"/>
    </row>
    <row r="437" spans="3:5" x14ac:dyDescent="0.2">
      <c r="C437" s="12"/>
      <c r="D437" s="10"/>
      <c r="E437" s="7"/>
    </row>
    <row r="438" spans="3:5" x14ac:dyDescent="0.2">
      <c r="C438" s="12"/>
      <c r="D438" s="10"/>
      <c r="E438" s="7"/>
    </row>
    <row r="439" spans="3:5" x14ac:dyDescent="0.2">
      <c r="C439" s="12"/>
      <c r="D439" s="10"/>
      <c r="E439" s="7"/>
    </row>
    <row r="440" spans="3:5" x14ac:dyDescent="0.2">
      <c r="C440" s="12"/>
      <c r="D440" s="10"/>
      <c r="E440" s="7"/>
    </row>
    <row r="441" spans="3:5" x14ac:dyDescent="0.2">
      <c r="C441" s="12"/>
      <c r="D441" s="10"/>
      <c r="E441" s="7"/>
    </row>
    <row r="442" spans="3:5" x14ac:dyDescent="0.2">
      <c r="C442" s="12"/>
      <c r="D442" s="10"/>
      <c r="E442" s="7"/>
    </row>
    <row r="443" spans="3:5" x14ac:dyDescent="0.2">
      <c r="C443" s="12"/>
      <c r="D443" s="10"/>
      <c r="E443" s="7"/>
    </row>
    <row r="444" spans="3:5" x14ac:dyDescent="0.2">
      <c r="C444" s="12"/>
      <c r="D444" s="10"/>
      <c r="E444" s="7"/>
    </row>
    <row r="445" spans="3:5" x14ac:dyDescent="0.2">
      <c r="C445" s="12"/>
      <c r="D445" s="10"/>
      <c r="E445" s="7"/>
    </row>
    <row r="446" spans="3:5" x14ac:dyDescent="0.2">
      <c r="C446" s="12"/>
      <c r="D446" s="10"/>
      <c r="E446" s="7"/>
    </row>
    <row r="447" spans="3:5" x14ac:dyDescent="0.2">
      <c r="C447" s="12"/>
      <c r="D447" s="10"/>
      <c r="E447" s="7"/>
    </row>
    <row r="448" spans="3:5" x14ac:dyDescent="0.2">
      <c r="C448" s="12"/>
      <c r="D448" s="10"/>
      <c r="E448" s="7"/>
    </row>
    <row r="449" spans="3:5" x14ac:dyDescent="0.2">
      <c r="C449" s="12"/>
      <c r="D449" s="10"/>
      <c r="E449" s="7"/>
    </row>
    <row r="450" spans="3:5" x14ac:dyDescent="0.2">
      <c r="C450" s="12"/>
      <c r="D450" s="10"/>
      <c r="E450" s="7"/>
    </row>
    <row r="451" spans="3:5" x14ac:dyDescent="0.2">
      <c r="C451" s="12"/>
      <c r="D451" s="10"/>
      <c r="E451" s="7"/>
    </row>
    <row r="452" spans="3:5" x14ac:dyDescent="0.2">
      <c r="C452" s="12"/>
      <c r="D452" s="10"/>
      <c r="E452" s="7"/>
    </row>
    <row r="453" spans="3:5" x14ac:dyDescent="0.2">
      <c r="C453" s="12"/>
      <c r="D453" s="10"/>
      <c r="E453" s="7"/>
    </row>
    <row r="454" spans="3:5" x14ac:dyDescent="0.2">
      <c r="C454" s="12"/>
      <c r="D454" s="10"/>
      <c r="E454" s="7"/>
    </row>
    <row r="455" spans="3:5" x14ac:dyDescent="0.2">
      <c r="C455" s="12"/>
      <c r="D455" s="10"/>
      <c r="E455" s="7"/>
    </row>
    <row r="456" spans="3:5" x14ac:dyDescent="0.2">
      <c r="C456" s="12"/>
      <c r="D456" s="10"/>
      <c r="E456" s="7"/>
    </row>
    <row r="457" spans="3:5" x14ac:dyDescent="0.2">
      <c r="C457" s="12"/>
      <c r="D457" s="10"/>
      <c r="E457" s="7"/>
    </row>
    <row r="458" spans="3:5" x14ac:dyDescent="0.2">
      <c r="C458" s="12"/>
      <c r="D458" s="10"/>
      <c r="E458" s="7"/>
    </row>
    <row r="459" spans="3:5" x14ac:dyDescent="0.2">
      <c r="C459" s="12"/>
      <c r="D459" s="10"/>
      <c r="E459" s="7"/>
    </row>
    <row r="460" spans="3:5" x14ac:dyDescent="0.2">
      <c r="C460" s="12"/>
      <c r="D460" s="10"/>
      <c r="E460" s="7"/>
    </row>
    <row r="461" spans="3:5" x14ac:dyDescent="0.2">
      <c r="C461" s="12"/>
      <c r="D461" s="10"/>
      <c r="E461" s="7"/>
    </row>
    <row r="462" spans="3:5" x14ac:dyDescent="0.2">
      <c r="C462" s="12"/>
      <c r="D462" s="10"/>
      <c r="E462" s="7"/>
    </row>
    <row r="463" spans="3:5" x14ac:dyDescent="0.2">
      <c r="C463" s="12"/>
      <c r="D463" s="10"/>
      <c r="E463" s="7"/>
    </row>
    <row r="464" spans="3:5" x14ac:dyDescent="0.2">
      <c r="C464" s="12"/>
      <c r="D464" s="10"/>
      <c r="E464" s="7"/>
    </row>
    <row r="465" spans="3:5" x14ac:dyDescent="0.2">
      <c r="C465" s="12"/>
      <c r="D465" s="10"/>
      <c r="E465" s="7"/>
    </row>
    <row r="466" spans="3:5" x14ac:dyDescent="0.2">
      <c r="C466" s="12"/>
      <c r="D466" s="10"/>
      <c r="E466" s="7"/>
    </row>
    <row r="467" spans="3:5" x14ac:dyDescent="0.2">
      <c r="C467" s="12"/>
      <c r="D467" s="10"/>
      <c r="E467" s="7"/>
    </row>
    <row r="468" spans="3:5" x14ac:dyDescent="0.2">
      <c r="C468" s="12"/>
      <c r="D468" s="10"/>
      <c r="E468" s="7"/>
    </row>
    <row r="469" spans="3:5" x14ac:dyDescent="0.2">
      <c r="C469" s="12"/>
      <c r="D469" s="10"/>
      <c r="E469" s="7"/>
    </row>
    <row r="470" spans="3:5" x14ac:dyDescent="0.2">
      <c r="C470" s="12"/>
      <c r="D470" s="10"/>
      <c r="E470" s="7"/>
    </row>
    <row r="471" spans="3:5" x14ac:dyDescent="0.2">
      <c r="C471" s="12"/>
      <c r="D471" s="10"/>
      <c r="E471" s="7"/>
    </row>
    <row r="472" spans="3:5" x14ac:dyDescent="0.2">
      <c r="C472" s="12"/>
      <c r="D472" s="10"/>
      <c r="E472" s="7"/>
    </row>
    <row r="473" spans="3:5" x14ac:dyDescent="0.2">
      <c r="C473" s="12"/>
      <c r="D473" s="10"/>
      <c r="E473" s="7"/>
    </row>
    <row r="474" spans="3:5" x14ac:dyDescent="0.2">
      <c r="C474" s="12"/>
      <c r="D474" s="10"/>
      <c r="E474" s="7"/>
    </row>
    <row r="475" spans="3:5" x14ac:dyDescent="0.2">
      <c r="C475" s="12"/>
      <c r="D475" s="10"/>
      <c r="E475" s="7"/>
    </row>
    <row r="476" spans="3:5" x14ac:dyDescent="0.2">
      <c r="C476" s="12"/>
      <c r="D476" s="10"/>
      <c r="E476" s="7"/>
    </row>
    <row r="477" spans="3:5" x14ac:dyDescent="0.2">
      <c r="C477" s="12"/>
      <c r="D477" s="10"/>
      <c r="E477" s="7"/>
    </row>
    <row r="478" spans="3:5" x14ac:dyDescent="0.2">
      <c r="C478" s="12"/>
      <c r="D478" s="10"/>
      <c r="E478" s="7"/>
    </row>
    <row r="479" spans="3:5" x14ac:dyDescent="0.2">
      <c r="C479" s="12"/>
      <c r="D479" s="10"/>
      <c r="E479" s="7"/>
    </row>
    <row r="480" spans="3:5" x14ac:dyDescent="0.2">
      <c r="C480" s="12"/>
      <c r="D480" s="10"/>
      <c r="E480" s="7"/>
    </row>
    <row r="481" spans="3:5" x14ac:dyDescent="0.2">
      <c r="C481" s="12"/>
      <c r="D481" s="10"/>
      <c r="E481" s="7"/>
    </row>
    <row r="482" spans="3:5" x14ac:dyDescent="0.2">
      <c r="C482" s="12"/>
      <c r="D482" s="10"/>
      <c r="E482" s="7"/>
    </row>
    <row r="483" spans="3:5" x14ac:dyDescent="0.2">
      <c r="C483" s="12"/>
      <c r="D483" s="10"/>
      <c r="E483" s="7"/>
    </row>
    <row r="484" spans="3:5" x14ac:dyDescent="0.2">
      <c r="C484" s="12"/>
      <c r="D484" s="10"/>
      <c r="E484" s="7"/>
    </row>
    <row r="485" spans="3:5" x14ac:dyDescent="0.2">
      <c r="C485" s="12"/>
      <c r="D485" s="10"/>
      <c r="E485" s="7"/>
    </row>
    <row r="486" spans="3:5" x14ac:dyDescent="0.2">
      <c r="C486" s="12"/>
      <c r="D486" s="10"/>
      <c r="E486" s="7"/>
    </row>
    <row r="487" spans="3:5" x14ac:dyDescent="0.2">
      <c r="C487" s="12"/>
      <c r="D487" s="10"/>
      <c r="E487" s="7"/>
    </row>
    <row r="488" spans="3:5" x14ac:dyDescent="0.2">
      <c r="C488" s="12"/>
      <c r="D488" s="10"/>
      <c r="E488" s="7"/>
    </row>
    <row r="489" spans="3:5" x14ac:dyDescent="0.2">
      <c r="C489" s="12"/>
      <c r="D489" s="10"/>
      <c r="E489" s="7"/>
    </row>
    <row r="490" spans="3:5" x14ac:dyDescent="0.2">
      <c r="C490" s="12"/>
      <c r="D490" s="10"/>
      <c r="E490" s="7"/>
    </row>
    <row r="491" spans="3:5" x14ac:dyDescent="0.2">
      <c r="C491" s="12"/>
      <c r="D491" s="10"/>
      <c r="E491" s="7"/>
    </row>
    <row r="492" spans="3:5" x14ac:dyDescent="0.2">
      <c r="C492" s="12"/>
      <c r="D492" s="10"/>
      <c r="E492" s="7"/>
    </row>
    <row r="493" spans="3:5" x14ac:dyDescent="0.2">
      <c r="C493" s="12"/>
      <c r="D493" s="10"/>
      <c r="E493" s="7"/>
    </row>
    <row r="494" spans="3:5" x14ac:dyDescent="0.2">
      <c r="C494" s="12"/>
      <c r="D494" s="10"/>
      <c r="E494" s="7"/>
    </row>
    <row r="495" spans="3:5" x14ac:dyDescent="0.2">
      <c r="C495" s="12"/>
      <c r="D495" s="10"/>
      <c r="E495" s="7"/>
    </row>
    <row r="496" spans="3:5" x14ac:dyDescent="0.2">
      <c r="C496" s="12"/>
      <c r="D496" s="10"/>
      <c r="E496" s="7"/>
    </row>
    <row r="497" spans="3:5" x14ac:dyDescent="0.2">
      <c r="C497" s="12"/>
      <c r="D497" s="10"/>
      <c r="E497" s="7"/>
    </row>
    <row r="498" spans="3:5" x14ac:dyDescent="0.2">
      <c r="C498" s="12"/>
      <c r="D498" s="10"/>
      <c r="E498" s="7"/>
    </row>
    <row r="499" spans="3:5" x14ac:dyDescent="0.2">
      <c r="C499" s="12"/>
      <c r="D499" s="10"/>
      <c r="E499" s="7"/>
    </row>
    <row r="500" spans="3:5" x14ac:dyDescent="0.2">
      <c r="C500" s="12"/>
      <c r="D500" s="10"/>
      <c r="E500" s="7"/>
    </row>
    <row r="501" spans="3:5" x14ac:dyDescent="0.2">
      <c r="C501" s="12"/>
      <c r="D501" s="10"/>
      <c r="E501" s="7"/>
    </row>
    <row r="502" spans="3:5" x14ac:dyDescent="0.2">
      <c r="C502" s="12"/>
      <c r="D502" s="10"/>
      <c r="E502" s="7"/>
    </row>
    <row r="503" spans="3:5" x14ac:dyDescent="0.2">
      <c r="C503" s="12"/>
      <c r="D503" s="10"/>
      <c r="E503" s="7"/>
    </row>
    <row r="504" spans="3:5" x14ac:dyDescent="0.2">
      <c r="C504" s="12"/>
      <c r="D504" s="10"/>
      <c r="E504" s="7"/>
    </row>
    <row r="505" spans="3:5" x14ac:dyDescent="0.2">
      <c r="C505" s="12"/>
      <c r="D505" s="10"/>
      <c r="E505" s="7"/>
    </row>
    <row r="506" spans="3:5" x14ac:dyDescent="0.2">
      <c r="C506" s="12"/>
      <c r="D506" s="10"/>
      <c r="E506" s="7"/>
    </row>
    <row r="507" spans="3:5" x14ac:dyDescent="0.2">
      <c r="C507" s="12"/>
      <c r="D507" s="10"/>
      <c r="E507" s="7"/>
    </row>
    <row r="508" spans="3:5" x14ac:dyDescent="0.2">
      <c r="C508" s="12"/>
      <c r="D508" s="10"/>
      <c r="E508" s="7"/>
    </row>
    <row r="509" spans="3:5" x14ac:dyDescent="0.2">
      <c r="C509" s="12"/>
      <c r="D509" s="10"/>
      <c r="E509" s="7"/>
    </row>
    <row r="510" spans="3:5" x14ac:dyDescent="0.2">
      <c r="C510" s="12"/>
      <c r="D510" s="10"/>
      <c r="E510" s="7"/>
    </row>
    <row r="511" spans="3:5" x14ac:dyDescent="0.2">
      <c r="C511" s="12"/>
      <c r="D511" s="10"/>
      <c r="E511" s="7"/>
    </row>
    <row r="512" spans="3:5" x14ac:dyDescent="0.2">
      <c r="C512" s="12"/>
      <c r="D512" s="10"/>
      <c r="E512" s="7"/>
    </row>
    <row r="513" spans="3:5" x14ac:dyDescent="0.2">
      <c r="C513" s="12"/>
      <c r="D513" s="10"/>
      <c r="E513" s="7"/>
    </row>
    <row r="514" spans="3:5" x14ac:dyDescent="0.2">
      <c r="C514" s="12"/>
      <c r="D514" s="10"/>
      <c r="E514" s="7"/>
    </row>
    <row r="515" spans="3:5" x14ac:dyDescent="0.2">
      <c r="C515" s="12"/>
      <c r="D515" s="10"/>
      <c r="E515" s="7"/>
    </row>
    <row r="516" spans="3:5" x14ac:dyDescent="0.2">
      <c r="C516" s="12"/>
      <c r="D516" s="10"/>
      <c r="E516" s="7"/>
    </row>
    <row r="517" spans="3:5" x14ac:dyDescent="0.2">
      <c r="C517" s="12"/>
      <c r="D517" s="10"/>
      <c r="E517" s="7"/>
    </row>
    <row r="518" spans="3:5" x14ac:dyDescent="0.2">
      <c r="C518" s="12"/>
      <c r="D518" s="10"/>
      <c r="E518" s="7"/>
    </row>
    <row r="519" spans="3:5" x14ac:dyDescent="0.2">
      <c r="C519" s="12"/>
      <c r="D519" s="10"/>
      <c r="E519" s="7"/>
    </row>
    <row r="520" spans="3:5" x14ac:dyDescent="0.2">
      <c r="C520" s="12"/>
      <c r="D520" s="10"/>
      <c r="E520" s="7"/>
    </row>
    <row r="521" spans="3:5" x14ac:dyDescent="0.2">
      <c r="C521" s="12"/>
      <c r="D521" s="10"/>
      <c r="E521" s="7"/>
    </row>
    <row r="522" spans="3:5" x14ac:dyDescent="0.2">
      <c r="C522" s="12"/>
      <c r="D522" s="10"/>
      <c r="E522" s="7"/>
    </row>
    <row r="523" spans="3:5" x14ac:dyDescent="0.2">
      <c r="C523" s="12"/>
      <c r="D523" s="10"/>
      <c r="E523" s="7"/>
    </row>
    <row r="524" spans="3:5" x14ac:dyDescent="0.2">
      <c r="C524" s="12"/>
      <c r="D524" s="10"/>
      <c r="E524" s="7"/>
    </row>
    <row r="525" spans="3:5" x14ac:dyDescent="0.2">
      <c r="C525" s="12"/>
      <c r="D525" s="10"/>
      <c r="E525" s="7"/>
    </row>
    <row r="526" spans="3:5" x14ac:dyDescent="0.2">
      <c r="C526" s="12"/>
      <c r="D526" s="10"/>
      <c r="E526" s="7"/>
    </row>
    <row r="527" spans="3:5" x14ac:dyDescent="0.2">
      <c r="C527" s="12"/>
      <c r="D527" s="10"/>
      <c r="E527" s="7"/>
    </row>
    <row r="528" spans="3:5" x14ac:dyDescent="0.2">
      <c r="C528" s="12"/>
      <c r="D528" s="10"/>
      <c r="E528" s="7"/>
    </row>
    <row r="529" spans="3:5" x14ac:dyDescent="0.2">
      <c r="C529" s="12"/>
      <c r="D529" s="10"/>
      <c r="E529" s="7"/>
    </row>
    <row r="530" spans="3:5" x14ac:dyDescent="0.2">
      <c r="C530" s="12"/>
      <c r="D530" s="10"/>
      <c r="E530" s="7"/>
    </row>
    <row r="531" spans="3:5" x14ac:dyDescent="0.2">
      <c r="C531" s="12"/>
      <c r="D531" s="10"/>
      <c r="E531" s="7"/>
    </row>
    <row r="532" spans="3:5" x14ac:dyDescent="0.2">
      <c r="C532" s="12"/>
      <c r="D532" s="10"/>
      <c r="E532" s="7"/>
    </row>
    <row r="533" spans="3:5" x14ac:dyDescent="0.2">
      <c r="C533" s="12"/>
      <c r="D533" s="10"/>
      <c r="E533" s="7"/>
    </row>
    <row r="534" spans="3:5" x14ac:dyDescent="0.2">
      <c r="C534" s="12"/>
      <c r="D534" s="10"/>
      <c r="E534" s="7"/>
    </row>
    <row r="535" spans="3:5" x14ac:dyDescent="0.2">
      <c r="C535" s="12"/>
      <c r="D535" s="10"/>
      <c r="E535" s="7"/>
    </row>
    <row r="536" spans="3:5" x14ac:dyDescent="0.2">
      <c r="C536" s="12"/>
      <c r="D536" s="10"/>
      <c r="E536" s="7"/>
    </row>
    <row r="537" spans="3:5" x14ac:dyDescent="0.2">
      <c r="C537" s="12"/>
      <c r="D537" s="10"/>
      <c r="E537" s="7"/>
    </row>
    <row r="538" spans="3:5" x14ac:dyDescent="0.2">
      <c r="C538" s="12"/>
      <c r="D538" s="10"/>
      <c r="E538" s="7"/>
    </row>
    <row r="539" spans="3:5" x14ac:dyDescent="0.2">
      <c r="C539" s="12"/>
      <c r="D539" s="10"/>
      <c r="E539" s="7"/>
    </row>
    <row r="540" spans="3:5" x14ac:dyDescent="0.2">
      <c r="C540" s="12"/>
      <c r="D540" s="10"/>
      <c r="E540" s="7"/>
    </row>
    <row r="541" spans="3:5" x14ac:dyDescent="0.2">
      <c r="C541" s="12"/>
      <c r="D541" s="10"/>
      <c r="E541" s="7"/>
    </row>
    <row r="542" spans="3:5" x14ac:dyDescent="0.2">
      <c r="C542" s="12"/>
      <c r="D542" s="10"/>
      <c r="E542" s="7"/>
    </row>
    <row r="543" spans="3:5" x14ac:dyDescent="0.2">
      <c r="C543" s="12"/>
      <c r="D543" s="10"/>
      <c r="E543" s="7"/>
    </row>
    <row r="544" spans="3:5" x14ac:dyDescent="0.2">
      <c r="C544" s="12"/>
      <c r="D544" s="10"/>
      <c r="E544" s="7"/>
    </row>
    <row r="545" spans="3:5" x14ac:dyDescent="0.2">
      <c r="C545" s="12"/>
      <c r="D545" s="10"/>
      <c r="E545" s="7"/>
    </row>
    <row r="546" spans="3:5" x14ac:dyDescent="0.2">
      <c r="C546" s="12"/>
      <c r="D546" s="10"/>
      <c r="E546" s="7"/>
    </row>
    <row r="547" spans="3:5" x14ac:dyDescent="0.2">
      <c r="C547" s="12"/>
      <c r="D547" s="10"/>
      <c r="E547" s="7"/>
    </row>
    <row r="548" spans="3:5" x14ac:dyDescent="0.2">
      <c r="C548" s="12"/>
      <c r="D548" s="10"/>
      <c r="E548" s="7"/>
    </row>
    <row r="549" spans="3:5" x14ac:dyDescent="0.2">
      <c r="C549" s="12"/>
      <c r="D549" s="10"/>
      <c r="E549" s="7"/>
    </row>
    <row r="550" spans="3:5" x14ac:dyDescent="0.2">
      <c r="C550" s="12"/>
      <c r="D550" s="10"/>
      <c r="E550" s="7"/>
    </row>
    <row r="551" spans="3:5" x14ac:dyDescent="0.2">
      <c r="C551" s="12"/>
      <c r="D551" s="10"/>
      <c r="E551" s="7"/>
    </row>
    <row r="552" spans="3:5" x14ac:dyDescent="0.2">
      <c r="C552" s="12"/>
      <c r="D552" s="10"/>
      <c r="E552" s="7"/>
    </row>
    <row r="553" spans="3:5" x14ac:dyDescent="0.2">
      <c r="C553" s="12"/>
      <c r="D553" s="10"/>
      <c r="E553" s="7"/>
    </row>
    <row r="554" spans="3:5" x14ac:dyDescent="0.2">
      <c r="C554" s="12"/>
      <c r="D554" s="10"/>
      <c r="E554" s="7"/>
    </row>
    <row r="555" spans="3:5" x14ac:dyDescent="0.2">
      <c r="C555" s="12"/>
      <c r="D555" s="10"/>
      <c r="E555" s="7"/>
    </row>
    <row r="556" spans="3:5" x14ac:dyDescent="0.2">
      <c r="C556" s="12"/>
      <c r="D556" s="10"/>
      <c r="E556" s="7"/>
    </row>
    <row r="557" spans="3:5" x14ac:dyDescent="0.2">
      <c r="C557" s="12"/>
      <c r="D557" s="10"/>
      <c r="E557" s="7"/>
    </row>
    <row r="558" spans="3:5" x14ac:dyDescent="0.2">
      <c r="C558" s="12"/>
      <c r="D558" s="10"/>
      <c r="E558" s="7"/>
    </row>
    <row r="559" spans="3:5" x14ac:dyDescent="0.2">
      <c r="C559" s="12"/>
      <c r="D559" s="10"/>
      <c r="E559" s="7"/>
    </row>
    <row r="560" spans="3:5" x14ac:dyDescent="0.2">
      <c r="C560" s="12"/>
      <c r="D560" s="10"/>
      <c r="E560" s="7"/>
    </row>
    <row r="561" spans="3:5" x14ac:dyDescent="0.2">
      <c r="C561" s="12"/>
      <c r="D561" s="10"/>
      <c r="E561" s="7"/>
    </row>
    <row r="562" spans="3:5" x14ac:dyDescent="0.2">
      <c r="C562" s="12"/>
      <c r="D562" s="10"/>
      <c r="E562" s="7"/>
    </row>
    <row r="563" spans="3:5" x14ac:dyDescent="0.2">
      <c r="C563" s="12"/>
      <c r="D563" s="10"/>
      <c r="E563" s="7"/>
    </row>
    <row r="564" spans="3:5" x14ac:dyDescent="0.2">
      <c r="C564" s="12"/>
      <c r="D564" s="10"/>
      <c r="E564" s="7"/>
    </row>
    <row r="565" spans="3:5" x14ac:dyDescent="0.2">
      <c r="C565" s="12"/>
      <c r="D565" s="10"/>
      <c r="E565" s="7"/>
    </row>
    <row r="566" spans="3:5" x14ac:dyDescent="0.2">
      <c r="C566" s="12"/>
      <c r="D566" s="10"/>
      <c r="E566" s="7"/>
    </row>
    <row r="567" spans="3:5" x14ac:dyDescent="0.2">
      <c r="C567" s="12"/>
      <c r="D567" s="10"/>
      <c r="E567" s="7"/>
    </row>
    <row r="568" spans="3:5" x14ac:dyDescent="0.2">
      <c r="C568" s="12"/>
      <c r="D568" s="10"/>
      <c r="E568" s="7"/>
    </row>
    <row r="569" spans="3:5" x14ac:dyDescent="0.2">
      <c r="C569" s="12"/>
      <c r="D569" s="10"/>
      <c r="E569" s="7"/>
    </row>
    <row r="570" spans="3:5" x14ac:dyDescent="0.2">
      <c r="C570" s="12"/>
      <c r="D570" s="10"/>
      <c r="E570" s="7"/>
    </row>
    <row r="571" spans="3:5" x14ac:dyDescent="0.2">
      <c r="C571" s="12"/>
      <c r="D571" s="10"/>
      <c r="E571" s="7"/>
    </row>
    <row r="572" spans="3:5" x14ac:dyDescent="0.2">
      <c r="C572" s="12"/>
      <c r="D572" s="10"/>
      <c r="E572" s="7"/>
    </row>
    <row r="573" spans="3:5" x14ac:dyDescent="0.2">
      <c r="C573" s="12"/>
      <c r="D573" s="10"/>
      <c r="E573" s="7"/>
    </row>
    <row r="574" spans="3:5" x14ac:dyDescent="0.2">
      <c r="C574" s="12"/>
      <c r="D574" s="10"/>
      <c r="E574" s="7"/>
    </row>
    <row r="575" spans="3:5" x14ac:dyDescent="0.2">
      <c r="C575" s="12"/>
      <c r="D575" s="10"/>
      <c r="E575" s="7"/>
    </row>
    <row r="576" spans="3:5" x14ac:dyDescent="0.2">
      <c r="C576" s="12"/>
      <c r="D576" s="10"/>
      <c r="E576" s="7"/>
    </row>
    <row r="577" spans="3:5" x14ac:dyDescent="0.2">
      <c r="C577" s="12"/>
      <c r="D577" s="10"/>
      <c r="E577" s="7"/>
    </row>
    <row r="578" spans="3:5" x14ac:dyDescent="0.2">
      <c r="C578" s="12"/>
      <c r="D578" s="10"/>
      <c r="E578" s="7"/>
    </row>
    <row r="579" spans="3:5" x14ac:dyDescent="0.2">
      <c r="C579" s="12"/>
      <c r="D579" s="10"/>
      <c r="E579" s="7"/>
    </row>
    <row r="580" spans="3:5" x14ac:dyDescent="0.2">
      <c r="C580" s="12"/>
      <c r="D580" s="10"/>
      <c r="E580" s="7"/>
    </row>
    <row r="581" spans="3:5" x14ac:dyDescent="0.2">
      <c r="C581" s="12"/>
      <c r="D581" s="10"/>
      <c r="E581" s="7"/>
    </row>
    <row r="582" spans="3:5" x14ac:dyDescent="0.2">
      <c r="C582" s="12"/>
      <c r="D582" s="10"/>
      <c r="E582" s="7"/>
    </row>
    <row r="583" spans="3:5" x14ac:dyDescent="0.2">
      <c r="C583" s="12"/>
      <c r="D583" s="10"/>
      <c r="E583" s="7"/>
    </row>
    <row r="584" spans="3:5" x14ac:dyDescent="0.2">
      <c r="C584" s="12"/>
      <c r="D584" s="10"/>
      <c r="E584" s="7"/>
    </row>
    <row r="585" spans="3:5" x14ac:dyDescent="0.2">
      <c r="C585" s="12"/>
      <c r="D585" s="10"/>
      <c r="E585" s="7"/>
    </row>
    <row r="586" spans="3:5" x14ac:dyDescent="0.2">
      <c r="C586" s="12"/>
      <c r="D586" s="10"/>
      <c r="E586" s="7"/>
    </row>
    <row r="587" spans="3:5" x14ac:dyDescent="0.2">
      <c r="C587" s="12"/>
      <c r="D587" s="10"/>
      <c r="E587" s="7"/>
    </row>
    <row r="588" spans="3:5" x14ac:dyDescent="0.2">
      <c r="C588" s="12"/>
      <c r="D588" s="10"/>
      <c r="E588" s="7"/>
    </row>
    <row r="589" spans="3:5" x14ac:dyDescent="0.2">
      <c r="C589" s="12"/>
      <c r="D589" s="10"/>
      <c r="E589" s="7"/>
    </row>
    <row r="590" spans="3:5" x14ac:dyDescent="0.2">
      <c r="C590" s="12"/>
      <c r="D590" s="10"/>
      <c r="E590" s="7"/>
    </row>
    <row r="591" spans="3:5" x14ac:dyDescent="0.2">
      <c r="C591" s="12"/>
      <c r="D591" s="10"/>
      <c r="E591" s="7"/>
    </row>
    <row r="592" spans="3:5" x14ac:dyDescent="0.2">
      <c r="C592" s="12"/>
      <c r="D592" s="10"/>
      <c r="E592" s="7"/>
    </row>
    <row r="593" spans="3:5" x14ac:dyDescent="0.2">
      <c r="C593" s="12"/>
      <c r="D593" s="10"/>
      <c r="E593" s="7"/>
    </row>
    <row r="594" spans="3:5" x14ac:dyDescent="0.2">
      <c r="C594" s="12"/>
      <c r="D594" s="10"/>
      <c r="E594" s="7"/>
    </row>
    <row r="595" spans="3:5" x14ac:dyDescent="0.2">
      <c r="C595" s="12"/>
      <c r="D595" s="10"/>
      <c r="E595" s="7"/>
    </row>
    <row r="596" spans="3:5" x14ac:dyDescent="0.2">
      <c r="C596" s="12"/>
      <c r="D596" s="10"/>
      <c r="E596" s="7"/>
    </row>
    <row r="597" spans="3:5" x14ac:dyDescent="0.2">
      <c r="C597" s="12"/>
      <c r="D597" s="10"/>
      <c r="E597" s="7"/>
    </row>
    <row r="598" spans="3:5" x14ac:dyDescent="0.2">
      <c r="C598" s="12"/>
      <c r="D598" s="10"/>
    </row>
    <row r="599" spans="3:5" x14ac:dyDescent="0.2">
      <c r="C599" s="12"/>
      <c r="D599" s="10"/>
    </row>
    <row r="600" spans="3:5" x14ac:dyDescent="0.2">
      <c r="C600" s="12"/>
      <c r="D600" s="10"/>
    </row>
    <row r="601" spans="3:5" x14ac:dyDescent="0.2">
      <c r="C601" s="12"/>
      <c r="D601" s="10"/>
    </row>
    <row r="602" spans="3:5" x14ac:dyDescent="0.2">
      <c r="C602" s="12"/>
      <c r="D602" s="10"/>
    </row>
    <row r="603" spans="3:5" x14ac:dyDescent="0.2">
      <c r="C603" s="12"/>
      <c r="D603" s="10"/>
    </row>
    <row r="604" spans="3:5" x14ac:dyDescent="0.2">
      <c r="C604" s="12"/>
      <c r="D604" s="10"/>
    </row>
    <row r="605" spans="3:5" x14ac:dyDescent="0.2">
      <c r="C605" s="12"/>
      <c r="D605" s="10"/>
    </row>
    <row r="606" spans="3:5" x14ac:dyDescent="0.2">
      <c r="C606" s="12"/>
      <c r="D606" s="10"/>
    </row>
    <row r="607" spans="3:5" x14ac:dyDescent="0.2">
      <c r="C607" s="12"/>
      <c r="D607" s="10"/>
    </row>
    <row r="608" spans="3:5" x14ac:dyDescent="0.2">
      <c r="C608" s="12"/>
      <c r="D608" s="10"/>
    </row>
    <row r="609" spans="3:4" x14ac:dyDescent="0.2">
      <c r="C609" s="12"/>
      <c r="D609" s="10"/>
    </row>
    <row r="610" spans="3:4" x14ac:dyDescent="0.2">
      <c r="C610" s="12"/>
      <c r="D610" s="10"/>
    </row>
    <row r="611" spans="3:4" x14ac:dyDescent="0.2">
      <c r="C611" s="12"/>
      <c r="D611" s="10"/>
    </row>
    <row r="612" spans="3:4" x14ac:dyDescent="0.2">
      <c r="C612" s="12"/>
      <c r="D612" s="10"/>
    </row>
    <row r="613" spans="3:4" x14ac:dyDescent="0.2">
      <c r="C613" s="12"/>
      <c r="D613" s="10"/>
    </row>
    <row r="614" spans="3:4" x14ac:dyDescent="0.2">
      <c r="C614" s="12"/>
      <c r="D614" s="10"/>
    </row>
    <row r="615" spans="3:4" x14ac:dyDescent="0.2">
      <c r="C615" s="12"/>
      <c r="D615" s="10"/>
    </row>
    <row r="616" spans="3:4" x14ac:dyDescent="0.2">
      <c r="C616" s="12"/>
      <c r="D616" s="10"/>
    </row>
    <row r="617" spans="3:4" x14ac:dyDescent="0.2">
      <c r="C617" s="12"/>
      <c r="D617" s="10"/>
    </row>
    <row r="618" spans="3:4" x14ac:dyDescent="0.2">
      <c r="C618" s="12"/>
      <c r="D618" s="10"/>
    </row>
    <row r="619" spans="3:4" x14ac:dyDescent="0.2">
      <c r="C619" s="12"/>
      <c r="D619" s="10"/>
    </row>
    <row r="620" spans="3:4" x14ac:dyDescent="0.2">
      <c r="C620" s="12"/>
      <c r="D620" s="10"/>
    </row>
    <row r="621" spans="3:4" x14ac:dyDescent="0.2">
      <c r="C621" s="12"/>
      <c r="D621" s="10"/>
    </row>
    <row r="622" spans="3:4" x14ac:dyDescent="0.2">
      <c r="C622" s="12"/>
      <c r="D622" s="10"/>
    </row>
    <row r="623" spans="3:4" x14ac:dyDescent="0.2">
      <c r="C623" s="12"/>
      <c r="D623" s="10"/>
    </row>
    <row r="624" spans="3:4" x14ac:dyDescent="0.2">
      <c r="C624" s="12"/>
      <c r="D624" s="10"/>
    </row>
    <row r="625" spans="3:4" x14ac:dyDescent="0.2">
      <c r="C625" s="12"/>
      <c r="D625" s="10"/>
    </row>
    <row r="626" spans="3:4" x14ac:dyDescent="0.2">
      <c r="C626" s="12"/>
      <c r="D626" s="10"/>
    </row>
    <row r="627" spans="3:4" x14ac:dyDescent="0.2">
      <c r="C627" s="12"/>
      <c r="D627" s="10"/>
    </row>
    <row r="628" spans="3:4" x14ac:dyDescent="0.2">
      <c r="C628" s="12"/>
      <c r="D628" s="10"/>
    </row>
    <row r="629" spans="3:4" x14ac:dyDescent="0.2">
      <c r="C629" s="12"/>
      <c r="D629" s="10"/>
    </row>
    <row r="630" spans="3:4" x14ac:dyDescent="0.2">
      <c r="C630" s="12"/>
      <c r="D630" s="10"/>
    </row>
    <row r="631" spans="3:4" x14ac:dyDescent="0.2">
      <c r="C631" s="12"/>
      <c r="D631" s="10"/>
    </row>
    <row r="632" spans="3:4" x14ac:dyDescent="0.2">
      <c r="C632" s="12"/>
      <c r="D632" s="10"/>
    </row>
    <row r="633" spans="3:4" x14ac:dyDescent="0.2">
      <c r="C633" s="12"/>
      <c r="D633" s="10"/>
    </row>
    <row r="634" spans="3:4" x14ac:dyDescent="0.2">
      <c r="C634" s="12"/>
      <c r="D634" s="10"/>
    </row>
    <row r="635" spans="3:4" x14ac:dyDescent="0.2">
      <c r="C635" s="12"/>
      <c r="D635" s="10"/>
    </row>
    <row r="636" spans="3:4" x14ac:dyDescent="0.2">
      <c r="C636" s="12"/>
      <c r="D636" s="10"/>
    </row>
    <row r="637" spans="3:4" x14ac:dyDescent="0.2">
      <c r="C637" s="12"/>
      <c r="D637" s="10"/>
    </row>
    <row r="638" spans="3:4" x14ac:dyDescent="0.2">
      <c r="C638" s="12"/>
      <c r="D638" s="10"/>
    </row>
    <row r="639" spans="3:4" x14ac:dyDescent="0.2">
      <c r="C639" s="12"/>
      <c r="D639" s="10"/>
    </row>
    <row r="640" spans="3:4" x14ac:dyDescent="0.2">
      <c r="C640" s="12"/>
      <c r="D640" s="10"/>
    </row>
    <row r="641" spans="3:4" x14ac:dyDescent="0.2">
      <c r="C641" s="12"/>
      <c r="D641" s="10"/>
    </row>
    <row r="642" spans="3:4" x14ac:dyDescent="0.2">
      <c r="C642" s="12"/>
      <c r="D642" s="10"/>
    </row>
    <row r="643" spans="3:4" x14ac:dyDescent="0.2">
      <c r="C643" s="12"/>
      <c r="D643" s="10"/>
    </row>
    <row r="644" spans="3:4" x14ac:dyDescent="0.2">
      <c r="C644" s="12"/>
      <c r="D644" s="10"/>
    </row>
    <row r="645" spans="3:4" x14ac:dyDescent="0.2">
      <c r="C645" s="12"/>
      <c r="D645" s="10"/>
    </row>
    <row r="646" spans="3:4" x14ac:dyDescent="0.2">
      <c r="C646" s="12"/>
      <c r="D646" s="10"/>
    </row>
    <row r="647" spans="3:4" x14ac:dyDescent="0.2">
      <c r="C647" s="12"/>
      <c r="D647" s="10"/>
    </row>
    <row r="648" spans="3:4" x14ac:dyDescent="0.2">
      <c r="C648" s="12"/>
      <c r="D648" s="10"/>
    </row>
    <row r="649" spans="3:4" x14ac:dyDescent="0.2">
      <c r="C649" s="12"/>
      <c r="D649" s="10"/>
    </row>
    <row r="650" spans="3:4" x14ac:dyDescent="0.2">
      <c r="C650" s="12"/>
      <c r="D650" s="10"/>
    </row>
    <row r="651" spans="3:4" x14ac:dyDescent="0.2">
      <c r="C651" s="12"/>
      <c r="D651" s="10"/>
    </row>
    <row r="652" spans="3:4" x14ac:dyDescent="0.2">
      <c r="C652" s="12"/>
      <c r="D652" s="10"/>
    </row>
    <row r="653" spans="3:4" x14ac:dyDescent="0.2">
      <c r="C653" s="12"/>
      <c r="D653" s="10"/>
    </row>
    <row r="654" spans="3:4" x14ac:dyDescent="0.2">
      <c r="C654" s="12"/>
      <c r="D654" s="10"/>
    </row>
    <row r="655" spans="3:4" x14ac:dyDescent="0.2">
      <c r="C655" s="12"/>
      <c r="D655" s="10"/>
    </row>
    <row r="656" spans="3:4" x14ac:dyDescent="0.2">
      <c r="C656" s="12"/>
      <c r="D656" s="10"/>
    </row>
    <row r="657" spans="3:4" x14ac:dyDescent="0.2">
      <c r="C657" s="12"/>
      <c r="D657" s="10"/>
    </row>
    <row r="658" spans="3:4" x14ac:dyDescent="0.2">
      <c r="C658" s="12"/>
      <c r="D658" s="10"/>
    </row>
    <row r="659" spans="3:4" x14ac:dyDescent="0.2">
      <c r="C659" s="12"/>
      <c r="D659" s="10"/>
    </row>
    <row r="660" spans="3:4" x14ac:dyDescent="0.2">
      <c r="C660" s="12"/>
      <c r="D660" s="10"/>
    </row>
    <row r="661" spans="3:4" x14ac:dyDescent="0.2">
      <c r="C661" s="12"/>
      <c r="D661" s="10"/>
    </row>
    <row r="662" spans="3:4" x14ac:dyDescent="0.2">
      <c r="C662" s="12"/>
      <c r="D662" s="10"/>
    </row>
    <row r="663" spans="3:4" x14ac:dyDescent="0.2">
      <c r="C663" s="12"/>
      <c r="D663" s="10"/>
    </row>
    <row r="664" spans="3:4" x14ac:dyDescent="0.2">
      <c r="C664" s="12"/>
      <c r="D664" s="10"/>
    </row>
    <row r="665" spans="3:4" x14ac:dyDescent="0.2">
      <c r="C665" s="12"/>
      <c r="D665" s="10"/>
    </row>
    <row r="666" spans="3:4" x14ac:dyDescent="0.2">
      <c r="C666" s="12"/>
      <c r="D666" s="10"/>
    </row>
    <row r="667" spans="3:4" x14ac:dyDescent="0.2">
      <c r="C667" s="12"/>
      <c r="D667" s="10"/>
    </row>
    <row r="668" spans="3:4" x14ac:dyDescent="0.2">
      <c r="C668" s="12"/>
      <c r="D668" s="10"/>
    </row>
    <row r="669" spans="3:4" x14ac:dyDescent="0.2">
      <c r="C669" s="12"/>
      <c r="D669" s="10"/>
    </row>
    <row r="670" spans="3:4" x14ac:dyDescent="0.2">
      <c r="C670" s="12"/>
      <c r="D670" s="10"/>
    </row>
    <row r="671" spans="3:4" x14ac:dyDescent="0.2">
      <c r="C671" s="12"/>
      <c r="D671" s="10"/>
    </row>
    <row r="672" spans="3:4" x14ac:dyDescent="0.2">
      <c r="C672" s="12"/>
      <c r="D672" s="10"/>
    </row>
    <row r="673" spans="3:4" x14ac:dyDescent="0.2">
      <c r="C673" s="12"/>
      <c r="D673" s="10"/>
    </row>
    <row r="674" spans="3:4" x14ac:dyDescent="0.2">
      <c r="C674" s="12"/>
      <c r="D674" s="10"/>
    </row>
    <row r="675" spans="3:4" x14ac:dyDescent="0.2">
      <c r="C675" s="12"/>
      <c r="D675" s="10"/>
    </row>
    <row r="676" spans="3:4" x14ac:dyDescent="0.2">
      <c r="C676" s="12"/>
      <c r="D676" s="10"/>
    </row>
    <row r="677" spans="3:4" x14ac:dyDescent="0.2">
      <c r="C677" s="12"/>
      <c r="D677" s="10"/>
    </row>
    <row r="678" spans="3:4" x14ac:dyDescent="0.2">
      <c r="C678" s="12"/>
      <c r="D678" s="10"/>
    </row>
    <row r="679" spans="3:4" x14ac:dyDescent="0.2">
      <c r="C679" s="12"/>
      <c r="D679" s="10"/>
    </row>
    <row r="680" spans="3:4" x14ac:dyDescent="0.2">
      <c r="C680" s="12"/>
      <c r="D680" s="10"/>
    </row>
    <row r="681" spans="3:4" x14ac:dyDescent="0.2">
      <c r="C681" s="12"/>
      <c r="D681" s="10"/>
    </row>
    <row r="682" spans="3:4" x14ac:dyDescent="0.2">
      <c r="C682" s="12"/>
      <c r="D682" s="10"/>
    </row>
    <row r="683" spans="3:4" x14ac:dyDescent="0.2">
      <c r="C683" s="12"/>
      <c r="D683" s="10"/>
    </row>
    <row r="684" spans="3:4" x14ac:dyDescent="0.2">
      <c r="C684" s="12"/>
      <c r="D684" s="10"/>
    </row>
    <row r="685" spans="3:4" x14ac:dyDescent="0.2">
      <c r="C685" s="12"/>
      <c r="D685" s="10"/>
    </row>
    <row r="686" spans="3:4" x14ac:dyDescent="0.2">
      <c r="C686" s="12"/>
      <c r="D686" s="10"/>
    </row>
    <row r="687" spans="3:4" x14ac:dyDescent="0.2">
      <c r="C687" s="12"/>
      <c r="D687" s="10"/>
    </row>
    <row r="688" spans="3:4" x14ac:dyDescent="0.2">
      <c r="C688" s="12"/>
      <c r="D688" s="10"/>
    </row>
    <row r="689" spans="3:4" x14ac:dyDescent="0.2">
      <c r="C689" s="12"/>
      <c r="D689" s="10"/>
    </row>
    <row r="690" spans="3:4" x14ac:dyDescent="0.2">
      <c r="C690" s="12"/>
      <c r="D690" s="10"/>
    </row>
    <row r="691" spans="3:4" x14ac:dyDescent="0.2">
      <c r="C691" s="12"/>
      <c r="D691" s="10"/>
    </row>
    <row r="692" spans="3:4" x14ac:dyDescent="0.2">
      <c r="C692" s="12"/>
      <c r="D692" s="10"/>
    </row>
    <row r="693" spans="3:4" x14ac:dyDescent="0.2">
      <c r="C693" s="12"/>
      <c r="D693" s="10"/>
    </row>
    <row r="694" spans="3:4" x14ac:dyDescent="0.2">
      <c r="C694" s="12"/>
      <c r="D694" s="10"/>
    </row>
    <row r="695" spans="3:4" x14ac:dyDescent="0.2">
      <c r="C695" s="12"/>
      <c r="D695" s="10"/>
    </row>
    <row r="696" spans="3:4" x14ac:dyDescent="0.2">
      <c r="C696" s="12"/>
      <c r="D696" s="10"/>
    </row>
    <row r="697" spans="3:4" x14ac:dyDescent="0.2">
      <c r="C697" s="12"/>
      <c r="D697" s="10"/>
    </row>
    <row r="698" spans="3:4" x14ac:dyDescent="0.2">
      <c r="C698" s="12"/>
      <c r="D698" s="10"/>
    </row>
    <row r="699" spans="3:4" x14ac:dyDescent="0.2">
      <c r="C699" s="12"/>
      <c r="D699" s="10"/>
    </row>
    <row r="700" spans="3:4" x14ac:dyDescent="0.2">
      <c r="C700" s="12"/>
      <c r="D700" s="10"/>
    </row>
    <row r="701" spans="3:4" x14ac:dyDescent="0.2">
      <c r="C701" s="12"/>
      <c r="D701" s="10"/>
    </row>
    <row r="702" spans="3:4" x14ac:dyDescent="0.2">
      <c r="C702" s="12"/>
      <c r="D702" s="10"/>
    </row>
    <row r="703" spans="3:4" x14ac:dyDescent="0.2">
      <c r="C703" s="12"/>
      <c r="D703" s="10"/>
    </row>
    <row r="704" spans="3:4" x14ac:dyDescent="0.2">
      <c r="C704" s="12"/>
      <c r="D704" s="10"/>
    </row>
    <row r="705" spans="3:4" x14ac:dyDescent="0.2">
      <c r="C705" s="12"/>
      <c r="D705" s="10"/>
    </row>
    <row r="706" spans="3:4" x14ac:dyDescent="0.2">
      <c r="C706" s="12"/>
      <c r="D706" s="10"/>
    </row>
    <row r="707" spans="3:4" x14ac:dyDescent="0.2">
      <c r="C707" s="12"/>
      <c r="D707" s="10"/>
    </row>
    <row r="708" spans="3:4" x14ac:dyDescent="0.2">
      <c r="C708" s="12"/>
      <c r="D708" s="10"/>
    </row>
    <row r="709" spans="3:4" x14ac:dyDescent="0.2">
      <c r="C709" s="12"/>
      <c r="D709" s="10"/>
    </row>
    <row r="710" spans="3:4" x14ac:dyDescent="0.2">
      <c r="C710" s="12"/>
      <c r="D710" s="10"/>
    </row>
    <row r="711" spans="3:4" x14ac:dyDescent="0.2">
      <c r="C711" s="12"/>
      <c r="D711" s="10"/>
    </row>
    <row r="712" spans="3:4" x14ac:dyDescent="0.2">
      <c r="C712" s="12"/>
      <c r="D712" s="10"/>
    </row>
    <row r="713" spans="3:4" x14ac:dyDescent="0.2">
      <c r="C713" s="12"/>
      <c r="D713" s="10"/>
    </row>
    <row r="714" spans="3:4" x14ac:dyDescent="0.2">
      <c r="C714" s="12"/>
      <c r="D714" s="10"/>
    </row>
    <row r="715" spans="3:4" x14ac:dyDescent="0.2">
      <c r="C715" s="12"/>
      <c r="D715" s="10"/>
    </row>
    <row r="716" spans="3:4" x14ac:dyDescent="0.2">
      <c r="C716" s="12"/>
      <c r="D716" s="10"/>
    </row>
    <row r="717" spans="3:4" x14ac:dyDescent="0.2">
      <c r="C717" s="12"/>
      <c r="D717" s="10"/>
    </row>
    <row r="718" spans="3:4" x14ac:dyDescent="0.2">
      <c r="C718" s="12"/>
      <c r="D718" s="10"/>
    </row>
    <row r="719" spans="3:4" x14ac:dyDescent="0.2">
      <c r="C719" s="12"/>
      <c r="D719" s="10"/>
    </row>
    <row r="720" spans="3:4" x14ac:dyDescent="0.2">
      <c r="C720" s="12"/>
      <c r="D720" s="10"/>
    </row>
    <row r="721" spans="3:4" x14ac:dyDescent="0.2">
      <c r="C721" s="12"/>
      <c r="D721" s="10"/>
    </row>
    <row r="722" spans="3:4" x14ac:dyDescent="0.2">
      <c r="C722" s="12"/>
      <c r="D722" s="10"/>
    </row>
    <row r="723" spans="3:4" x14ac:dyDescent="0.2">
      <c r="C723" s="12"/>
      <c r="D723" s="10"/>
    </row>
    <row r="724" spans="3:4" x14ac:dyDescent="0.2">
      <c r="C724" s="12"/>
      <c r="D724" s="10"/>
    </row>
    <row r="725" spans="3:4" x14ac:dyDescent="0.2">
      <c r="C725" s="12"/>
      <c r="D725" s="10"/>
    </row>
    <row r="726" spans="3:4" x14ac:dyDescent="0.2">
      <c r="C726" s="12"/>
      <c r="D726" s="10"/>
    </row>
    <row r="727" spans="3:4" x14ac:dyDescent="0.2">
      <c r="C727" s="12"/>
      <c r="D727" s="10"/>
    </row>
    <row r="728" spans="3:4" x14ac:dyDescent="0.2">
      <c r="C728" s="12"/>
      <c r="D728" s="10"/>
    </row>
    <row r="729" spans="3:4" x14ac:dyDescent="0.2">
      <c r="C729" s="12"/>
      <c r="D729" s="10"/>
    </row>
    <row r="730" spans="3:4" x14ac:dyDescent="0.2">
      <c r="C730" s="12"/>
      <c r="D730" s="10"/>
    </row>
    <row r="731" spans="3:4" x14ac:dyDescent="0.2">
      <c r="C731" s="12"/>
      <c r="D731" s="10"/>
    </row>
    <row r="732" spans="3:4" x14ac:dyDescent="0.2">
      <c r="C732" s="12"/>
      <c r="D732" s="10"/>
    </row>
    <row r="733" spans="3:4" x14ac:dyDescent="0.2">
      <c r="C733" s="12"/>
      <c r="D733" s="10"/>
    </row>
    <row r="734" spans="3:4" x14ac:dyDescent="0.2">
      <c r="C734" s="12"/>
      <c r="D734" s="10"/>
    </row>
    <row r="735" spans="3:4" x14ac:dyDescent="0.2">
      <c r="C735" s="12"/>
      <c r="D735" s="10"/>
    </row>
    <row r="736" spans="3:4" x14ac:dyDescent="0.2">
      <c r="C736" s="12"/>
      <c r="D736" s="10"/>
    </row>
    <row r="737" spans="3:4" x14ac:dyDescent="0.2">
      <c r="C737" s="12"/>
      <c r="D737" s="10"/>
    </row>
    <row r="738" spans="3:4" x14ac:dyDescent="0.2">
      <c r="C738" s="12"/>
      <c r="D738" s="10"/>
    </row>
    <row r="739" spans="3:4" x14ac:dyDescent="0.2">
      <c r="C739" s="12"/>
      <c r="D739" s="10"/>
    </row>
    <row r="740" spans="3:4" x14ac:dyDescent="0.2">
      <c r="C740" s="12"/>
      <c r="D740" s="10"/>
    </row>
    <row r="741" spans="3:4" x14ac:dyDescent="0.2">
      <c r="C741" s="12"/>
      <c r="D741" s="10"/>
    </row>
    <row r="742" spans="3:4" x14ac:dyDescent="0.2">
      <c r="C742" s="12"/>
      <c r="D742" s="10"/>
    </row>
    <row r="743" spans="3:4" x14ac:dyDescent="0.2">
      <c r="C743" s="12"/>
      <c r="D743" s="10"/>
    </row>
    <row r="744" spans="3:4" x14ac:dyDescent="0.2">
      <c r="C744" s="12"/>
      <c r="D744" s="10"/>
    </row>
    <row r="745" spans="3:4" x14ac:dyDescent="0.2">
      <c r="C745" s="12"/>
      <c r="D745" s="10"/>
    </row>
    <row r="746" spans="3:4" x14ac:dyDescent="0.2">
      <c r="C746" s="12"/>
      <c r="D746" s="10"/>
    </row>
    <row r="747" spans="3:4" x14ac:dyDescent="0.2">
      <c r="C747" s="12"/>
      <c r="D747" s="10"/>
    </row>
    <row r="748" spans="3:4" x14ac:dyDescent="0.2">
      <c r="C748" s="12"/>
      <c r="D748" s="10"/>
    </row>
    <row r="749" spans="3:4" x14ac:dyDescent="0.2">
      <c r="C749" s="12"/>
      <c r="D749" s="10"/>
    </row>
    <row r="750" spans="3:4" x14ac:dyDescent="0.2">
      <c r="C750" s="12"/>
      <c r="D750" s="10"/>
    </row>
    <row r="751" spans="3:4" x14ac:dyDescent="0.2">
      <c r="C751" s="12"/>
      <c r="D751" s="10"/>
    </row>
    <row r="752" spans="3:4" x14ac:dyDescent="0.2">
      <c r="C752" s="12"/>
      <c r="D752" s="10"/>
    </row>
    <row r="753" spans="3:4" x14ac:dyDescent="0.2">
      <c r="C753" s="12"/>
      <c r="D753" s="10"/>
    </row>
    <row r="754" spans="3:4" x14ac:dyDescent="0.2">
      <c r="C754" s="12"/>
      <c r="D754" s="10"/>
    </row>
    <row r="755" spans="3:4" x14ac:dyDescent="0.2">
      <c r="C755" s="12"/>
      <c r="D755" s="10"/>
    </row>
    <row r="756" spans="3:4" x14ac:dyDescent="0.2">
      <c r="C756" s="12"/>
      <c r="D756" s="10"/>
    </row>
    <row r="757" spans="3:4" x14ac:dyDescent="0.2">
      <c r="C757" s="12"/>
      <c r="D757" s="10"/>
    </row>
    <row r="758" spans="3:4" x14ac:dyDescent="0.2">
      <c r="C758" s="12"/>
      <c r="D758" s="10"/>
    </row>
    <row r="759" spans="3:4" x14ac:dyDescent="0.2">
      <c r="C759" s="12"/>
      <c r="D759" s="10"/>
    </row>
    <row r="760" spans="3:4" x14ac:dyDescent="0.2">
      <c r="C760" s="12"/>
      <c r="D760" s="10"/>
    </row>
    <row r="761" spans="3:4" x14ac:dyDescent="0.2">
      <c r="C761" s="12"/>
      <c r="D761" s="10"/>
    </row>
    <row r="762" spans="3:4" x14ac:dyDescent="0.2">
      <c r="C762" s="12"/>
      <c r="D762" s="10"/>
    </row>
    <row r="763" spans="3:4" x14ac:dyDescent="0.2">
      <c r="C763" s="12"/>
      <c r="D763" s="10"/>
    </row>
    <row r="764" spans="3:4" x14ac:dyDescent="0.2">
      <c r="C764" s="12"/>
      <c r="D764" s="10"/>
    </row>
    <row r="765" spans="3:4" x14ac:dyDescent="0.2">
      <c r="C765" s="12"/>
      <c r="D765" s="10"/>
    </row>
    <row r="766" spans="3:4" x14ac:dyDescent="0.2">
      <c r="C766" s="12"/>
      <c r="D766" s="10"/>
    </row>
    <row r="767" spans="3:4" x14ac:dyDescent="0.2">
      <c r="C767" s="12"/>
      <c r="D767" s="10"/>
    </row>
    <row r="768" spans="3:4" x14ac:dyDescent="0.2">
      <c r="C768" s="12"/>
      <c r="D768" s="10"/>
    </row>
    <row r="769" spans="3:4" x14ac:dyDescent="0.2">
      <c r="C769" s="12"/>
      <c r="D769" s="10"/>
    </row>
    <row r="770" spans="3:4" x14ac:dyDescent="0.2">
      <c r="C770" s="12"/>
      <c r="D770" s="10"/>
    </row>
    <row r="771" spans="3:4" x14ac:dyDescent="0.2">
      <c r="C771" s="12"/>
      <c r="D771" s="10"/>
    </row>
    <row r="772" spans="3:4" x14ac:dyDescent="0.2">
      <c r="C772" s="12"/>
      <c r="D772" s="10"/>
    </row>
    <row r="773" spans="3:4" x14ac:dyDescent="0.2">
      <c r="C773" s="12"/>
      <c r="D773" s="10"/>
    </row>
    <row r="774" spans="3:4" x14ac:dyDescent="0.2">
      <c r="C774" s="12"/>
      <c r="D774" s="10"/>
    </row>
    <row r="775" spans="3:4" x14ac:dyDescent="0.2">
      <c r="C775" s="12"/>
      <c r="D775" s="10"/>
    </row>
    <row r="776" spans="3:4" x14ac:dyDescent="0.2">
      <c r="C776" s="12"/>
      <c r="D776" s="10"/>
    </row>
    <row r="777" spans="3:4" x14ac:dyDescent="0.2">
      <c r="C777" s="12"/>
      <c r="D777" s="10"/>
    </row>
    <row r="778" spans="3:4" x14ac:dyDescent="0.2">
      <c r="C778" s="12"/>
      <c r="D778" s="10"/>
    </row>
    <row r="779" spans="3:4" x14ac:dyDescent="0.2">
      <c r="C779" s="12"/>
      <c r="D779" s="10"/>
    </row>
    <row r="780" spans="3:4" x14ac:dyDescent="0.2">
      <c r="C780" s="12"/>
      <c r="D780" s="10"/>
    </row>
    <row r="781" spans="3:4" x14ac:dyDescent="0.2">
      <c r="C781" s="12"/>
      <c r="D781" s="10"/>
    </row>
    <row r="782" spans="3:4" x14ac:dyDescent="0.2">
      <c r="C782" s="12"/>
      <c r="D782" s="10"/>
    </row>
    <row r="783" spans="3:4" x14ac:dyDescent="0.2">
      <c r="C783" s="12"/>
      <c r="D783" s="10"/>
    </row>
    <row r="784" spans="3:4" x14ac:dyDescent="0.2">
      <c r="C784" s="12"/>
      <c r="D784" s="10"/>
    </row>
    <row r="785" spans="3:4" x14ac:dyDescent="0.2">
      <c r="C785" s="12"/>
      <c r="D785" s="10"/>
    </row>
    <row r="786" spans="3:4" x14ac:dyDescent="0.2">
      <c r="C786" s="12"/>
      <c r="D786" s="10"/>
    </row>
    <row r="787" spans="3:4" x14ac:dyDescent="0.2">
      <c r="C787" s="12"/>
      <c r="D787" s="10"/>
    </row>
    <row r="788" spans="3:4" x14ac:dyDescent="0.2">
      <c r="C788" s="12"/>
      <c r="D788" s="10"/>
    </row>
    <row r="789" spans="3:4" x14ac:dyDescent="0.2">
      <c r="C789" s="12"/>
      <c r="D789" s="10"/>
    </row>
    <row r="790" spans="3:4" x14ac:dyDescent="0.2">
      <c r="C790" s="12"/>
      <c r="D790" s="10"/>
    </row>
    <row r="791" spans="3:4" x14ac:dyDescent="0.2">
      <c r="C791" s="12"/>
      <c r="D791" s="10"/>
    </row>
    <row r="792" spans="3:4" x14ac:dyDescent="0.2">
      <c r="C792" s="12"/>
      <c r="D792" s="10"/>
    </row>
    <row r="793" spans="3:4" x14ac:dyDescent="0.2">
      <c r="C793" s="12"/>
      <c r="D793" s="10"/>
    </row>
    <row r="794" spans="3:4" x14ac:dyDescent="0.2">
      <c r="C794" s="12"/>
      <c r="D794" s="10"/>
    </row>
    <row r="795" spans="3:4" x14ac:dyDescent="0.2">
      <c r="C795" s="12"/>
      <c r="D795" s="10"/>
    </row>
    <row r="796" spans="3:4" x14ac:dyDescent="0.2">
      <c r="C796" s="12"/>
      <c r="D796" s="10"/>
    </row>
    <row r="797" spans="3:4" x14ac:dyDescent="0.2">
      <c r="C797" s="12"/>
      <c r="D797" s="10"/>
    </row>
    <row r="798" spans="3:4" x14ac:dyDescent="0.2">
      <c r="C798" s="12"/>
      <c r="D798" s="10"/>
    </row>
    <row r="799" spans="3:4" x14ac:dyDescent="0.2">
      <c r="C799" s="12"/>
      <c r="D799" s="10"/>
    </row>
    <row r="800" spans="3:4" x14ac:dyDescent="0.2">
      <c r="C800" s="12"/>
      <c r="D800" s="10"/>
    </row>
    <row r="801" spans="3:4" x14ac:dyDescent="0.2">
      <c r="C801" s="12"/>
      <c r="D801" s="10"/>
    </row>
    <row r="802" spans="3:4" x14ac:dyDescent="0.2">
      <c r="C802" s="12"/>
      <c r="D802" s="10"/>
    </row>
    <row r="803" spans="3:4" x14ac:dyDescent="0.2">
      <c r="C803" s="12"/>
      <c r="D803" s="10"/>
    </row>
    <row r="804" spans="3:4" x14ac:dyDescent="0.2">
      <c r="C804" s="12"/>
      <c r="D804" s="10"/>
    </row>
    <row r="805" spans="3:4" x14ac:dyDescent="0.2">
      <c r="C805" s="12"/>
      <c r="D805" s="10"/>
    </row>
    <row r="806" spans="3:4" x14ac:dyDescent="0.2">
      <c r="C806" s="12"/>
      <c r="D806" s="10"/>
    </row>
    <row r="807" spans="3:4" x14ac:dyDescent="0.2">
      <c r="C807" s="12"/>
      <c r="D807" s="10"/>
    </row>
    <row r="808" spans="3:4" x14ac:dyDescent="0.2">
      <c r="C808" s="12"/>
      <c r="D808" s="10"/>
    </row>
    <row r="809" spans="3:4" x14ac:dyDescent="0.2">
      <c r="C809" s="12"/>
      <c r="D809" s="10"/>
    </row>
    <row r="810" spans="3:4" x14ac:dyDescent="0.2">
      <c r="C810" s="12"/>
      <c r="D810" s="10"/>
    </row>
    <row r="811" spans="3:4" x14ac:dyDescent="0.2">
      <c r="C811" s="12"/>
      <c r="D811" s="10"/>
    </row>
    <row r="812" spans="3:4" x14ac:dyDescent="0.2">
      <c r="C812" s="12"/>
      <c r="D812" s="10"/>
    </row>
    <row r="813" spans="3:4" x14ac:dyDescent="0.2">
      <c r="C813" s="12"/>
      <c r="D813" s="10"/>
    </row>
    <row r="814" spans="3:4" x14ac:dyDescent="0.2">
      <c r="C814" s="12"/>
      <c r="D814" s="10"/>
    </row>
    <row r="815" spans="3:4" x14ac:dyDescent="0.2">
      <c r="C815" s="12"/>
      <c r="D815" s="10"/>
    </row>
    <row r="816" spans="3:4" x14ac:dyDescent="0.2">
      <c r="C816" s="12"/>
      <c r="D816" s="10"/>
    </row>
    <row r="817" spans="3:4" x14ac:dyDescent="0.2">
      <c r="C817" s="12"/>
      <c r="D817" s="10"/>
    </row>
    <row r="818" spans="3:4" x14ac:dyDescent="0.2">
      <c r="C818" s="12"/>
      <c r="D818" s="10"/>
    </row>
    <row r="819" spans="3:4" x14ac:dyDescent="0.2">
      <c r="C819" s="12"/>
      <c r="D819" s="10"/>
    </row>
    <row r="820" spans="3:4" x14ac:dyDescent="0.2">
      <c r="C820" s="12"/>
      <c r="D820" s="10"/>
    </row>
    <row r="821" spans="3:4" x14ac:dyDescent="0.2">
      <c r="C821" s="12"/>
      <c r="D821" s="10"/>
    </row>
    <row r="822" spans="3:4" x14ac:dyDescent="0.2">
      <c r="C822" s="12"/>
      <c r="D822" s="10"/>
    </row>
    <row r="823" spans="3:4" x14ac:dyDescent="0.2">
      <c r="C823" s="12"/>
      <c r="D823" s="10"/>
    </row>
    <row r="824" spans="3:4" x14ac:dyDescent="0.2">
      <c r="C824" s="12"/>
      <c r="D824" s="10"/>
    </row>
    <row r="825" spans="3:4" x14ac:dyDescent="0.2">
      <c r="C825" s="12"/>
      <c r="D825" s="10"/>
    </row>
    <row r="826" spans="3:4" x14ac:dyDescent="0.2">
      <c r="C826" s="12"/>
      <c r="D826" s="10"/>
    </row>
    <row r="827" spans="3:4" x14ac:dyDescent="0.2">
      <c r="C827" s="12"/>
      <c r="D827" s="10"/>
    </row>
    <row r="828" spans="3:4" x14ac:dyDescent="0.2">
      <c r="C828" s="12"/>
      <c r="D828" s="10"/>
    </row>
    <row r="829" spans="3:4" x14ac:dyDescent="0.2">
      <c r="C829" s="12"/>
      <c r="D829" s="10"/>
    </row>
    <row r="830" spans="3:4" x14ac:dyDescent="0.2">
      <c r="C830" s="12"/>
      <c r="D830" s="10"/>
    </row>
    <row r="831" spans="3:4" x14ac:dyDescent="0.2">
      <c r="C831" s="12"/>
      <c r="D831" s="10"/>
    </row>
    <row r="832" spans="3:4" x14ac:dyDescent="0.2">
      <c r="C832" s="12"/>
      <c r="D832" s="10"/>
    </row>
    <row r="833" spans="3:4" x14ac:dyDescent="0.2">
      <c r="C833" s="12"/>
      <c r="D833" s="10"/>
    </row>
    <row r="834" spans="3:4" x14ac:dyDescent="0.2">
      <c r="C834" s="12"/>
      <c r="D834" s="10"/>
    </row>
    <row r="835" spans="3:4" x14ac:dyDescent="0.2">
      <c r="C835" s="12"/>
      <c r="D835" s="10"/>
    </row>
    <row r="836" spans="3:4" x14ac:dyDescent="0.2">
      <c r="C836" s="12"/>
      <c r="D836" s="10"/>
    </row>
    <row r="837" spans="3:4" x14ac:dyDescent="0.2">
      <c r="C837" s="12"/>
      <c r="D837" s="10"/>
    </row>
    <row r="838" spans="3:4" x14ac:dyDescent="0.2">
      <c r="C838" s="12"/>
      <c r="D838" s="10"/>
    </row>
    <row r="839" spans="3:4" x14ac:dyDescent="0.2">
      <c r="C839" s="12"/>
      <c r="D839" s="10"/>
    </row>
    <row r="840" spans="3:4" x14ac:dyDescent="0.2">
      <c r="C840" s="12"/>
      <c r="D840" s="10"/>
    </row>
    <row r="841" spans="3:4" x14ac:dyDescent="0.2">
      <c r="C841" s="12"/>
      <c r="D841" s="10"/>
    </row>
    <row r="842" spans="3:4" x14ac:dyDescent="0.2">
      <c r="C842" s="12"/>
      <c r="D842" s="10"/>
    </row>
    <row r="843" spans="3:4" x14ac:dyDescent="0.2">
      <c r="C843" s="12"/>
      <c r="D843" s="10"/>
    </row>
    <row r="844" spans="3:4" x14ac:dyDescent="0.2">
      <c r="C844" s="12"/>
      <c r="D844" s="10"/>
    </row>
    <row r="845" spans="3:4" x14ac:dyDescent="0.2">
      <c r="C845" s="12"/>
      <c r="D845" s="10"/>
    </row>
    <row r="846" spans="3:4" x14ac:dyDescent="0.2">
      <c r="C846" s="12"/>
      <c r="D846" s="10"/>
    </row>
    <row r="847" spans="3:4" x14ac:dyDescent="0.2">
      <c r="C847" s="12"/>
      <c r="D847" s="10"/>
    </row>
    <row r="848" spans="3:4" x14ac:dyDescent="0.2">
      <c r="C848" s="12"/>
      <c r="D848" s="10"/>
    </row>
    <row r="849" spans="3:4" x14ac:dyDescent="0.2">
      <c r="C849" s="12"/>
      <c r="D849" s="10"/>
    </row>
    <row r="850" spans="3:4" x14ac:dyDescent="0.2">
      <c r="C850" s="12"/>
      <c r="D850" s="10"/>
    </row>
    <row r="851" spans="3:4" x14ac:dyDescent="0.2">
      <c r="C851" s="12"/>
      <c r="D851" s="10"/>
    </row>
    <row r="852" spans="3:4" x14ac:dyDescent="0.2">
      <c r="C852" s="12"/>
      <c r="D852" s="10"/>
    </row>
    <row r="853" spans="3:4" x14ac:dyDescent="0.2">
      <c r="C853" s="12"/>
      <c r="D853" s="10"/>
    </row>
    <row r="854" spans="3:4" x14ac:dyDescent="0.2">
      <c r="C854" s="12"/>
      <c r="D854" s="10"/>
    </row>
    <row r="855" spans="3:4" x14ac:dyDescent="0.2">
      <c r="C855" s="12"/>
      <c r="D855" s="10"/>
    </row>
    <row r="856" spans="3:4" x14ac:dyDescent="0.2">
      <c r="C856" s="12"/>
      <c r="D856" s="10"/>
    </row>
    <row r="857" spans="3:4" x14ac:dyDescent="0.2">
      <c r="C857" s="12"/>
      <c r="D857" s="10"/>
    </row>
    <row r="858" spans="3:4" x14ac:dyDescent="0.2">
      <c r="C858" s="12"/>
      <c r="D858" s="10"/>
    </row>
    <row r="859" spans="3:4" x14ac:dyDescent="0.2">
      <c r="C859" s="12"/>
      <c r="D859" s="10"/>
    </row>
    <row r="860" spans="3:4" x14ac:dyDescent="0.2">
      <c r="C860" s="12"/>
      <c r="D860" s="10"/>
    </row>
    <row r="861" spans="3:4" x14ac:dyDescent="0.2">
      <c r="C861" s="12"/>
      <c r="D861" s="10"/>
    </row>
    <row r="862" spans="3:4" x14ac:dyDescent="0.2">
      <c r="C862" s="12"/>
      <c r="D862" s="10"/>
    </row>
    <row r="863" spans="3:4" x14ac:dyDescent="0.2">
      <c r="C863" s="12"/>
      <c r="D863" s="10"/>
    </row>
    <row r="864" spans="3:4" x14ac:dyDescent="0.2">
      <c r="C864" s="12"/>
      <c r="D864" s="10"/>
    </row>
    <row r="865" spans="3:4" x14ac:dyDescent="0.2">
      <c r="C865" s="12"/>
      <c r="D865" s="10"/>
    </row>
    <row r="866" spans="3:4" x14ac:dyDescent="0.2">
      <c r="C866" s="12"/>
      <c r="D866" s="10"/>
    </row>
    <row r="867" spans="3:4" x14ac:dyDescent="0.2">
      <c r="C867" s="12"/>
      <c r="D867" s="10"/>
    </row>
    <row r="868" spans="3:4" x14ac:dyDescent="0.2">
      <c r="C868" s="12"/>
      <c r="D868" s="10"/>
    </row>
    <row r="869" spans="3:4" x14ac:dyDescent="0.2">
      <c r="C869" s="12"/>
      <c r="D869" s="10"/>
    </row>
    <row r="870" spans="3:4" x14ac:dyDescent="0.2">
      <c r="C870" s="12"/>
      <c r="D870" s="10"/>
    </row>
    <row r="871" spans="3:4" x14ac:dyDescent="0.2">
      <c r="C871" s="12"/>
      <c r="D871" s="10"/>
    </row>
    <row r="872" spans="3:4" x14ac:dyDescent="0.2">
      <c r="C872" s="12"/>
      <c r="D872" s="10"/>
    </row>
    <row r="873" spans="3:4" x14ac:dyDescent="0.2">
      <c r="C873" s="12"/>
      <c r="D873" s="10"/>
    </row>
    <row r="874" spans="3:4" x14ac:dyDescent="0.2">
      <c r="C874" s="12"/>
      <c r="D874" s="10"/>
    </row>
    <row r="875" spans="3:4" x14ac:dyDescent="0.2">
      <c r="C875" s="12"/>
      <c r="D875" s="10"/>
    </row>
    <row r="876" spans="3:4" x14ac:dyDescent="0.2">
      <c r="C876" s="12"/>
      <c r="D876" s="10"/>
    </row>
    <row r="877" spans="3:4" x14ac:dyDescent="0.2">
      <c r="C877" s="12"/>
      <c r="D877" s="10"/>
    </row>
    <row r="878" spans="3:4" x14ac:dyDescent="0.2">
      <c r="C878" s="12"/>
      <c r="D878" s="10"/>
    </row>
    <row r="879" spans="3:4" x14ac:dyDescent="0.2">
      <c r="C879" s="12"/>
      <c r="D879" s="10"/>
    </row>
    <row r="880" spans="3:4" x14ac:dyDescent="0.2">
      <c r="C880" s="12"/>
      <c r="D880" s="10"/>
    </row>
    <row r="881" spans="3:4" x14ac:dyDescent="0.2">
      <c r="C881" s="12"/>
      <c r="D881" s="10"/>
    </row>
    <row r="882" spans="3:4" x14ac:dyDescent="0.2">
      <c r="C882" s="12"/>
      <c r="D882" s="10"/>
    </row>
    <row r="883" spans="3:4" x14ac:dyDescent="0.2">
      <c r="C883" s="12"/>
      <c r="D883" s="10"/>
    </row>
    <row r="884" spans="3:4" x14ac:dyDescent="0.2">
      <c r="C884" s="12"/>
      <c r="D884" s="10"/>
    </row>
    <row r="885" spans="3:4" x14ac:dyDescent="0.2">
      <c r="C885" s="12"/>
      <c r="D885" s="10"/>
    </row>
    <row r="886" spans="3:4" x14ac:dyDescent="0.2">
      <c r="C886" s="12"/>
      <c r="D886" s="10"/>
    </row>
    <row r="887" spans="3:4" x14ac:dyDescent="0.2">
      <c r="C887" s="12"/>
      <c r="D887" s="10"/>
    </row>
    <row r="888" spans="3:4" x14ac:dyDescent="0.2">
      <c r="C888" s="12"/>
      <c r="D888" s="10"/>
    </row>
    <row r="889" spans="3:4" x14ac:dyDescent="0.2">
      <c r="C889" s="12"/>
      <c r="D889" s="10"/>
    </row>
    <row r="890" spans="3:4" x14ac:dyDescent="0.2">
      <c r="C890" s="12"/>
      <c r="D890" s="10"/>
    </row>
    <row r="891" spans="3:4" x14ac:dyDescent="0.2">
      <c r="C891" s="12"/>
      <c r="D891" s="10"/>
    </row>
    <row r="892" spans="3:4" x14ac:dyDescent="0.2">
      <c r="C892" s="12"/>
      <c r="D892" s="10"/>
    </row>
    <row r="893" spans="3:4" x14ac:dyDescent="0.2">
      <c r="C893" s="12"/>
      <c r="D893" s="10"/>
    </row>
    <row r="894" spans="3:4" x14ac:dyDescent="0.2">
      <c r="C894" s="12"/>
      <c r="D894" s="10"/>
    </row>
    <row r="895" spans="3:4" x14ac:dyDescent="0.2">
      <c r="C895" s="12"/>
      <c r="D895" s="10"/>
    </row>
    <row r="896" spans="3:4" x14ac:dyDescent="0.2">
      <c r="C896" s="12"/>
      <c r="D896" s="10"/>
    </row>
    <row r="897" spans="3:4" x14ac:dyDescent="0.2">
      <c r="C897" s="12"/>
      <c r="D897" s="10"/>
    </row>
    <row r="898" spans="3:4" x14ac:dyDescent="0.2">
      <c r="C898" s="12"/>
      <c r="D898" s="10"/>
    </row>
    <row r="899" spans="3:4" x14ac:dyDescent="0.2">
      <c r="C899" s="12"/>
      <c r="D899" s="10"/>
    </row>
    <row r="900" spans="3:4" x14ac:dyDescent="0.2">
      <c r="C900" s="12"/>
      <c r="D900" s="10"/>
    </row>
    <row r="901" spans="3:4" x14ac:dyDescent="0.2">
      <c r="C901" s="12"/>
      <c r="D901" s="10"/>
    </row>
    <row r="902" spans="3:4" x14ac:dyDescent="0.2">
      <c r="C902" s="12"/>
      <c r="D902" s="10"/>
    </row>
    <row r="903" spans="3:4" x14ac:dyDescent="0.2">
      <c r="C903" s="12"/>
      <c r="D903" s="10"/>
    </row>
    <row r="904" spans="3:4" x14ac:dyDescent="0.2">
      <c r="C904" s="12"/>
      <c r="D904" s="10"/>
    </row>
    <row r="905" spans="3:4" x14ac:dyDescent="0.2">
      <c r="C905" s="12"/>
      <c r="D905" s="10"/>
    </row>
    <row r="906" spans="3:4" x14ac:dyDescent="0.2">
      <c r="C906" s="12"/>
      <c r="D906" s="10"/>
    </row>
    <row r="907" spans="3:4" x14ac:dyDescent="0.2">
      <c r="C907" s="12"/>
      <c r="D907" s="10"/>
    </row>
    <row r="908" spans="3:4" x14ac:dyDescent="0.2">
      <c r="C908" s="12"/>
      <c r="D908" s="10"/>
    </row>
    <row r="909" spans="3:4" x14ac:dyDescent="0.2">
      <c r="C909" s="12"/>
      <c r="D909" s="10"/>
    </row>
    <row r="910" spans="3:4" x14ac:dyDescent="0.2">
      <c r="C910" s="12"/>
      <c r="D910" s="10"/>
    </row>
    <row r="911" spans="3:4" x14ac:dyDescent="0.2">
      <c r="C911" s="12"/>
      <c r="D911" s="10"/>
    </row>
    <row r="912" spans="3:4" x14ac:dyDescent="0.2">
      <c r="C912" s="12"/>
      <c r="D912" s="10"/>
    </row>
    <row r="913" spans="3:4" x14ac:dyDescent="0.2">
      <c r="C913" s="12"/>
      <c r="D913" s="10"/>
    </row>
    <row r="914" spans="3:4" x14ac:dyDescent="0.2">
      <c r="C914" s="12"/>
      <c r="D914" s="10"/>
    </row>
    <row r="915" spans="3:4" x14ac:dyDescent="0.2">
      <c r="C915" s="12"/>
      <c r="D915" s="10"/>
    </row>
    <row r="916" spans="3:4" x14ac:dyDescent="0.2">
      <c r="C916" s="12"/>
      <c r="D916" s="10"/>
    </row>
    <row r="917" spans="3:4" x14ac:dyDescent="0.2">
      <c r="C917" s="12"/>
      <c r="D917" s="10"/>
    </row>
    <row r="918" spans="3:4" x14ac:dyDescent="0.2">
      <c r="C918" s="12"/>
      <c r="D918" s="10"/>
    </row>
    <row r="919" spans="3:4" x14ac:dyDescent="0.2">
      <c r="C919" s="12"/>
      <c r="D919" s="10"/>
    </row>
    <row r="920" spans="3:4" x14ac:dyDescent="0.2">
      <c r="C920" s="12"/>
      <c r="D920" s="10"/>
    </row>
    <row r="921" spans="3:4" x14ac:dyDescent="0.2">
      <c r="C921" s="12"/>
      <c r="D921" s="10"/>
    </row>
    <row r="922" spans="3:4" x14ac:dyDescent="0.2">
      <c r="C922" s="12"/>
      <c r="D922" s="10"/>
    </row>
    <row r="923" spans="3:4" x14ac:dyDescent="0.2">
      <c r="C923" s="12"/>
      <c r="D923" s="10"/>
    </row>
    <row r="924" spans="3:4" x14ac:dyDescent="0.2">
      <c r="C924" s="12"/>
      <c r="D924" s="10"/>
    </row>
    <row r="925" spans="3:4" x14ac:dyDescent="0.2">
      <c r="C925" s="12"/>
      <c r="D925" s="10"/>
    </row>
    <row r="926" spans="3:4" x14ac:dyDescent="0.2">
      <c r="C926" s="12"/>
      <c r="D926" s="10"/>
    </row>
    <row r="927" spans="3:4" x14ac:dyDescent="0.2">
      <c r="C927" s="12"/>
      <c r="D927" s="10"/>
    </row>
    <row r="928" spans="3:4" x14ac:dyDescent="0.2">
      <c r="C928" s="12"/>
      <c r="D928" s="10"/>
    </row>
    <row r="929" spans="3:4" x14ac:dyDescent="0.2">
      <c r="C929" s="12"/>
      <c r="D929" s="10"/>
    </row>
    <row r="930" spans="3:4" x14ac:dyDescent="0.2">
      <c r="C930" s="12"/>
      <c r="D930" s="10"/>
    </row>
    <row r="931" spans="3:4" x14ac:dyDescent="0.2">
      <c r="C931" s="12"/>
      <c r="D931" s="10"/>
    </row>
    <row r="932" spans="3:4" x14ac:dyDescent="0.2">
      <c r="C932" s="12"/>
      <c r="D932" s="10"/>
    </row>
    <row r="933" spans="3:4" x14ac:dyDescent="0.2">
      <c r="C933" s="12"/>
      <c r="D933" s="10"/>
    </row>
    <row r="934" spans="3:4" x14ac:dyDescent="0.2">
      <c r="C934" s="12"/>
      <c r="D934" s="10"/>
    </row>
    <row r="935" spans="3:4" x14ac:dyDescent="0.2">
      <c r="C935" s="12"/>
      <c r="D935" s="10"/>
    </row>
    <row r="936" spans="3:4" x14ac:dyDescent="0.2">
      <c r="C936" s="12"/>
      <c r="D936" s="10"/>
    </row>
    <row r="937" spans="3:4" x14ac:dyDescent="0.2">
      <c r="C937" s="12"/>
      <c r="D937" s="10"/>
    </row>
    <row r="938" spans="3:4" x14ac:dyDescent="0.2">
      <c r="C938" s="12"/>
      <c r="D938" s="10"/>
    </row>
    <row r="939" spans="3:4" x14ac:dyDescent="0.2">
      <c r="C939" s="12"/>
      <c r="D939" s="10"/>
    </row>
    <row r="940" spans="3:4" x14ac:dyDescent="0.2">
      <c r="C940" s="12"/>
      <c r="D940" s="10"/>
    </row>
    <row r="941" spans="3:4" x14ac:dyDescent="0.2">
      <c r="C941" s="12"/>
      <c r="D941" s="10"/>
    </row>
    <row r="942" spans="3:4" x14ac:dyDescent="0.2">
      <c r="C942" s="12"/>
      <c r="D942" s="10"/>
    </row>
    <row r="943" spans="3:4" x14ac:dyDescent="0.2">
      <c r="C943" s="12"/>
      <c r="D943" s="10"/>
    </row>
    <row r="944" spans="3:4" x14ac:dyDescent="0.2">
      <c r="C944" s="12"/>
      <c r="D944" s="10"/>
    </row>
    <row r="945" spans="3:4" x14ac:dyDescent="0.2">
      <c r="C945" s="12"/>
      <c r="D945" s="10"/>
    </row>
    <row r="946" spans="3:4" x14ac:dyDescent="0.2">
      <c r="C946" s="12"/>
      <c r="D946" s="10"/>
    </row>
    <row r="947" spans="3:4" x14ac:dyDescent="0.2">
      <c r="C947" s="12"/>
      <c r="D947" s="10"/>
    </row>
    <row r="948" spans="3:4" x14ac:dyDescent="0.2">
      <c r="C948" s="12"/>
      <c r="D948" s="10"/>
    </row>
    <row r="949" spans="3:4" x14ac:dyDescent="0.2">
      <c r="C949" s="12"/>
      <c r="D949" s="10"/>
    </row>
    <row r="950" spans="3:4" x14ac:dyDescent="0.2">
      <c r="C950" s="12"/>
      <c r="D950" s="10"/>
    </row>
    <row r="951" spans="3:4" x14ac:dyDescent="0.2">
      <c r="C951" s="12"/>
      <c r="D951" s="10"/>
    </row>
    <row r="952" spans="3:4" x14ac:dyDescent="0.2">
      <c r="C952" s="12"/>
      <c r="D952" s="10"/>
    </row>
    <row r="953" spans="3:4" x14ac:dyDescent="0.2">
      <c r="C953" s="12"/>
      <c r="D953" s="10"/>
    </row>
    <row r="954" spans="3:4" x14ac:dyDescent="0.2">
      <c r="C954" s="12"/>
      <c r="D954" s="10"/>
    </row>
    <row r="955" spans="3:4" x14ac:dyDescent="0.2">
      <c r="C955" s="12"/>
      <c r="D955" s="10"/>
    </row>
    <row r="956" spans="3:4" x14ac:dyDescent="0.2">
      <c r="C956" s="12"/>
      <c r="D956" s="10"/>
    </row>
    <row r="957" spans="3:4" x14ac:dyDescent="0.2">
      <c r="C957" s="12"/>
      <c r="D957" s="10"/>
    </row>
    <row r="958" spans="3:4" x14ac:dyDescent="0.2">
      <c r="C958" s="12"/>
      <c r="D958" s="10"/>
    </row>
    <row r="959" spans="3:4" x14ac:dyDescent="0.2">
      <c r="C959" s="12"/>
      <c r="D959" s="10"/>
    </row>
    <row r="960" spans="3:4" x14ac:dyDescent="0.2">
      <c r="C960" s="12"/>
      <c r="D960" s="10"/>
    </row>
    <row r="961" spans="3:4" x14ac:dyDescent="0.2">
      <c r="C961" s="12"/>
      <c r="D961" s="10"/>
    </row>
    <row r="962" spans="3:4" x14ac:dyDescent="0.2">
      <c r="C962" s="12"/>
      <c r="D962" s="10"/>
    </row>
    <row r="963" spans="3:4" x14ac:dyDescent="0.2">
      <c r="C963" s="12"/>
      <c r="D963" s="10"/>
    </row>
    <row r="964" spans="3:4" x14ac:dyDescent="0.2">
      <c r="C964" s="12"/>
      <c r="D964" s="10"/>
    </row>
    <row r="965" spans="3:4" x14ac:dyDescent="0.2">
      <c r="C965" s="12"/>
      <c r="D965" s="10"/>
    </row>
    <row r="966" spans="3:4" x14ac:dyDescent="0.2">
      <c r="C966" s="12"/>
      <c r="D966" s="10"/>
    </row>
    <row r="967" spans="3:4" x14ac:dyDescent="0.2">
      <c r="C967" s="12"/>
      <c r="D967" s="10"/>
    </row>
    <row r="968" spans="3:4" x14ac:dyDescent="0.2">
      <c r="C968" s="12"/>
      <c r="D968" s="10"/>
    </row>
    <row r="969" spans="3:4" x14ac:dyDescent="0.2">
      <c r="C969" s="12"/>
      <c r="D969" s="10"/>
    </row>
    <row r="970" spans="3:4" x14ac:dyDescent="0.2">
      <c r="C970" s="12"/>
      <c r="D970" s="10"/>
    </row>
    <row r="971" spans="3:4" x14ac:dyDescent="0.2">
      <c r="C971" s="12"/>
      <c r="D971" s="10"/>
    </row>
    <row r="972" spans="3:4" x14ac:dyDescent="0.2">
      <c r="C972" s="12"/>
      <c r="D972" s="10"/>
    </row>
    <row r="973" spans="3:4" x14ac:dyDescent="0.2">
      <c r="C973" s="12"/>
      <c r="D973" s="10"/>
    </row>
    <row r="974" spans="3:4" x14ac:dyDescent="0.2">
      <c r="C974" s="12"/>
      <c r="D974" s="10"/>
    </row>
    <row r="975" spans="3:4" x14ac:dyDescent="0.2">
      <c r="C975" s="12"/>
      <c r="D975" s="10"/>
    </row>
    <row r="976" spans="3:4" x14ac:dyDescent="0.2">
      <c r="C976" s="12"/>
      <c r="D976" s="10"/>
    </row>
    <row r="977" spans="3:4" x14ac:dyDescent="0.2">
      <c r="C977" s="12"/>
      <c r="D977" s="10"/>
    </row>
    <row r="978" spans="3:4" x14ac:dyDescent="0.2">
      <c r="C978" s="12"/>
      <c r="D978" s="10"/>
    </row>
    <row r="979" spans="3:4" x14ac:dyDescent="0.2">
      <c r="C979" s="12"/>
      <c r="D979" s="10"/>
    </row>
    <row r="980" spans="3:4" x14ac:dyDescent="0.2">
      <c r="C980" s="12"/>
      <c r="D980" s="10"/>
    </row>
    <row r="981" spans="3:4" x14ac:dyDescent="0.2">
      <c r="C981" s="12"/>
      <c r="D981" s="10"/>
    </row>
    <row r="982" spans="3:4" x14ac:dyDescent="0.2">
      <c r="C982" s="12"/>
      <c r="D982" s="10"/>
    </row>
    <row r="983" spans="3:4" x14ac:dyDescent="0.2">
      <c r="C983" s="12"/>
      <c r="D983" s="10"/>
    </row>
    <row r="984" spans="3:4" x14ac:dyDescent="0.2">
      <c r="C984" s="12"/>
      <c r="D984" s="10"/>
    </row>
    <row r="985" spans="3:4" x14ac:dyDescent="0.2">
      <c r="C985" s="12"/>
      <c r="D985" s="10"/>
    </row>
    <row r="986" spans="3:4" x14ac:dyDescent="0.2">
      <c r="C986" s="12"/>
      <c r="D986" s="10"/>
    </row>
    <row r="987" spans="3:4" x14ac:dyDescent="0.2">
      <c r="C987" s="12"/>
      <c r="D987" s="10"/>
    </row>
    <row r="988" spans="3:4" x14ac:dyDescent="0.2">
      <c r="C988" s="12"/>
      <c r="D988" s="10"/>
    </row>
    <row r="989" spans="3:4" x14ac:dyDescent="0.2">
      <c r="C989" s="12"/>
      <c r="D989" s="10"/>
    </row>
    <row r="990" spans="3:4" x14ac:dyDescent="0.2">
      <c r="C990" s="12"/>
      <c r="D990" s="10"/>
    </row>
    <row r="991" spans="3:4" x14ac:dyDescent="0.2">
      <c r="C991" s="12"/>
      <c r="D991" s="10"/>
    </row>
    <row r="992" spans="3:4" x14ac:dyDescent="0.2">
      <c r="C992" s="12"/>
      <c r="D992" s="10"/>
    </row>
    <row r="993" spans="3:4" x14ac:dyDescent="0.2">
      <c r="C993" s="12"/>
      <c r="D993" s="10"/>
    </row>
    <row r="994" spans="3:4" x14ac:dyDescent="0.2">
      <c r="C994" s="12"/>
      <c r="D994" s="10"/>
    </row>
    <row r="995" spans="3:4" x14ac:dyDescent="0.2">
      <c r="C995" s="12"/>
      <c r="D995" s="10"/>
    </row>
    <row r="996" spans="3:4" x14ac:dyDescent="0.2">
      <c r="C996" s="12"/>
      <c r="D996" s="10"/>
    </row>
    <row r="997" spans="3:4" x14ac:dyDescent="0.2">
      <c r="C997" s="12"/>
      <c r="D997" s="10"/>
    </row>
    <row r="998" spans="3:4" x14ac:dyDescent="0.2">
      <c r="C998" s="12"/>
      <c r="D998" s="10"/>
    </row>
    <row r="999" spans="3:4" x14ac:dyDescent="0.2">
      <c r="C999" s="12"/>
      <c r="D999" s="10"/>
    </row>
    <row r="1000" spans="3:4" x14ac:dyDescent="0.2">
      <c r="C1000" s="12"/>
      <c r="D1000" s="10"/>
    </row>
    <row r="1001" spans="3:4" x14ac:dyDescent="0.2">
      <c r="C1001" s="12"/>
      <c r="D1001" s="10"/>
    </row>
    <row r="1002" spans="3:4" x14ac:dyDescent="0.2">
      <c r="C1002" s="12"/>
      <c r="D1002" s="10"/>
    </row>
    <row r="1003" spans="3:4" x14ac:dyDescent="0.2">
      <c r="C1003" s="12"/>
      <c r="D1003" s="10"/>
    </row>
    <row r="1004" spans="3:4" x14ac:dyDescent="0.2">
      <c r="C1004" s="12"/>
      <c r="D1004" s="10"/>
    </row>
    <row r="1005" spans="3:4" x14ac:dyDescent="0.2">
      <c r="C1005" s="12"/>
      <c r="D1005" s="10"/>
    </row>
    <row r="1006" spans="3:4" x14ac:dyDescent="0.2">
      <c r="C1006" s="12"/>
      <c r="D1006" s="10"/>
    </row>
    <row r="1007" spans="3:4" x14ac:dyDescent="0.2">
      <c r="C1007" s="12"/>
      <c r="D1007" s="10"/>
    </row>
    <row r="1008" spans="3:4" x14ac:dyDescent="0.2">
      <c r="C1008" s="12"/>
      <c r="D1008" s="10"/>
    </row>
    <row r="1009" spans="3:4" x14ac:dyDescent="0.2">
      <c r="C1009" s="12"/>
      <c r="D1009" s="10"/>
    </row>
    <row r="1010" spans="3:4" x14ac:dyDescent="0.2">
      <c r="C1010" s="12"/>
      <c r="D1010" s="10"/>
    </row>
    <row r="1011" spans="3:4" x14ac:dyDescent="0.2">
      <c r="C1011" s="12"/>
      <c r="D1011" s="10"/>
    </row>
    <row r="1012" spans="3:4" x14ac:dyDescent="0.2">
      <c r="C1012" s="12"/>
      <c r="D1012" s="10"/>
    </row>
    <row r="1013" spans="3:4" x14ac:dyDescent="0.2">
      <c r="C1013" s="12"/>
      <c r="D1013" s="10"/>
    </row>
    <row r="1014" spans="3:4" x14ac:dyDescent="0.2">
      <c r="C1014" s="12"/>
      <c r="D1014" s="10"/>
    </row>
    <row r="1015" spans="3:4" x14ac:dyDescent="0.2">
      <c r="C1015" s="12"/>
      <c r="D1015" s="10"/>
    </row>
    <row r="1016" spans="3:4" x14ac:dyDescent="0.2">
      <c r="C1016" s="12"/>
      <c r="D1016" s="10"/>
    </row>
    <row r="1017" spans="3:4" x14ac:dyDescent="0.2">
      <c r="C1017" s="12"/>
      <c r="D1017" s="10"/>
    </row>
    <row r="1018" spans="3:4" x14ac:dyDescent="0.2">
      <c r="C1018" s="12"/>
      <c r="D1018" s="10"/>
    </row>
    <row r="1019" spans="3:4" x14ac:dyDescent="0.2">
      <c r="C1019" s="12"/>
      <c r="D1019" s="10"/>
    </row>
    <row r="1020" spans="3:4" x14ac:dyDescent="0.2">
      <c r="C1020" s="12"/>
      <c r="D1020" s="10"/>
    </row>
    <row r="1021" spans="3:4" x14ac:dyDescent="0.2">
      <c r="C1021" s="12"/>
      <c r="D1021" s="10"/>
    </row>
    <row r="1022" spans="3:4" x14ac:dyDescent="0.2">
      <c r="C1022" s="12"/>
      <c r="D1022" s="10"/>
    </row>
    <row r="1023" spans="3:4" x14ac:dyDescent="0.2">
      <c r="C1023" s="12"/>
      <c r="D1023" s="10"/>
    </row>
    <row r="1024" spans="3:4" x14ac:dyDescent="0.2">
      <c r="C1024" s="12"/>
      <c r="D1024" s="10"/>
    </row>
    <row r="1025" spans="3:4" x14ac:dyDescent="0.2">
      <c r="C1025" s="12"/>
      <c r="D1025" s="10"/>
    </row>
    <row r="1026" spans="3:4" x14ac:dyDescent="0.2">
      <c r="C1026" s="12"/>
      <c r="D1026" s="10"/>
    </row>
    <row r="1027" spans="3:4" x14ac:dyDescent="0.2">
      <c r="C1027" s="12"/>
      <c r="D1027" s="10"/>
    </row>
    <row r="1028" spans="3:4" x14ac:dyDescent="0.2">
      <c r="C1028" s="12"/>
      <c r="D1028" s="10"/>
    </row>
    <row r="1029" spans="3:4" x14ac:dyDescent="0.2">
      <c r="C1029" s="12"/>
      <c r="D1029" s="10"/>
    </row>
    <row r="1030" spans="3:4" x14ac:dyDescent="0.2">
      <c r="C1030" s="12"/>
      <c r="D1030" s="10"/>
    </row>
    <row r="1031" spans="3:4" x14ac:dyDescent="0.2">
      <c r="C1031" s="12"/>
      <c r="D1031" s="10"/>
    </row>
    <row r="1032" spans="3:4" x14ac:dyDescent="0.2">
      <c r="C1032" s="12"/>
      <c r="D1032" s="10"/>
    </row>
    <row r="1033" spans="3:4" x14ac:dyDescent="0.2">
      <c r="C1033" s="12"/>
      <c r="D1033" s="10"/>
    </row>
    <row r="1034" spans="3:4" x14ac:dyDescent="0.2">
      <c r="C1034" s="12"/>
      <c r="D1034" s="10"/>
    </row>
    <row r="1035" spans="3:4" x14ac:dyDescent="0.2">
      <c r="C1035" s="12"/>
      <c r="D1035" s="10"/>
    </row>
    <row r="1036" spans="3:4" x14ac:dyDescent="0.2">
      <c r="C1036" s="12"/>
      <c r="D1036" s="10"/>
    </row>
    <row r="1037" spans="3:4" x14ac:dyDescent="0.2">
      <c r="C1037" s="12"/>
      <c r="D1037" s="10"/>
    </row>
    <row r="1038" spans="3:4" x14ac:dyDescent="0.2">
      <c r="C1038" s="12"/>
      <c r="D1038" s="10"/>
    </row>
    <row r="1039" spans="3:4" x14ac:dyDescent="0.2">
      <c r="C1039" s="12"/>
      <c r="D1039" s="10"/>
    </row>
    <row r="1040" spans="3:4" x14ac:dyDescent="0.2">
      <c r="C1040" s="12"/>
      <c r="D1040" s="10"/>
    </row>
    <row r="1041" spans="3:4" x14ac:dyDescent="0.2">
      <c r="C1041" s="12"/>
      <c r="D1041" s="10"/>
    </row>
    <row r="1042" spans="3:4" x14ac:dyDescent="0.2">
      <c r="C1042" s="12"/>
      <c r="D1042" s="10"/>
    </row>
    <row r="1043" spans="3:4" x14ac:dyDescent="0.2">
      <c r="C1043" s="12"/>
      <c r="D1043" s="10"/>
    </row>
    <row r="1044" spans="3:4" x14ac:dyDescent="0.2">
      <c r="C1044" s="12"/>
      <c r="D1044" s="10"/>
    </row>
    <row r="1045" spans="3:4" x14ac:dyDescent="0.2">
      <c r="C1045" s="12"/>
      <c r="D1045" s="10"/>
    </row>
    <row r="1046" spans="3:4" x14ac:dyDescent="0.2">
      <c r="C1046" s="12"/>
      <c r="D1046" s="10"/>
    </row>
    <row r="1047" spans="3:4" x14ac:dyDescent="0.2">
      <c r="C1047" s="12"/>
      <c r="D1047" s="10"/>
    </row>
    <row r="1048" spans="3:4" x14ac:dyDescent="0.2">
      <c r="C1048" s="12"/>
      <c r="D1048" s="10"/>
    </row>
    <row r="1049" spans="3:4" x14ac:dyDescent="0.2">
      <c r="C1049" s="12"/>
      <c r="D1049" s="10"/>
    </row>
    <row r="1050" spans="3:4" x14ac:dyDescent="0.2">
      <c r="C1050" s="12"/>
      <c r="D1050" s="10"/>
    </row>
    <row r="1051" spans="3:4" x14ac:dyDescent="0.2">
      <c r="C1051" s="12"/>
      <c r="D1051" s="10"/>
    </row>
    <row r="1052" spans="3:4" x14ac:dyDescent="0.2">
      <c r="C1052" s="12"/>
      <c r="D1052" s="10"/>
    </row>
    <row r="1053" spans="3:4" x14ac:dyDescent="0.2">
      <c r="C1053" s="12"/>
      <c r="D1053" s="10"/>
    </row>
    <row r="1054" spans="3:4" x14ac:dyDescent="0.2">
      <c r="C1054" s="12"/>
      <c r="D1054" s="10"/>
    </row>
    <row r="1055" spans="3:4" x14ac:dyDescent="0.2">
      <c r="C1055" s="12"/>
      <c r="D1055" s="10"/>
    </row>
    <row r="1056" spans="3:4" x14ac:dyDescent="0.2">
      <c r="C1056" s="12"/>
      <c r="D1056" s="10"/>
    </row>
    <row r="1057" spans="3:4" x14ac:dyDescent="0.2">
      <c r="C1057" s="12"/>
      <c r="D1057" s="10"/>
    </row>
    <row r="1058" spans="3:4" x14ac:dyDescent="0.2">
      <c r="C1058" s="12"/>
      <c r="D1058" s="10"/>
    </row>
    <row r="1059" spans="3:4" x14ac:dyDescent="0.2">
      <c r="C1059" s="12"/>
      <c r="D1059" s="10"/>
    </row>
    <row r="1060" spans="3:4" x14ac:dyDescent="0.2">
      <c r="C1060" s="12"/>
      <c r="D1060" s="10"/>
    </row>
    <row r="1061" spans="3:4" x14ac:dyDescent="0.2">
      <c r="C1061" s="12"/>
      <c r="D1061" s="10"/>
    </row>
    <row r="1062" spans="3:4" x14ac:dyDescent="0.2">
      <c r="C1062" s="12"/>
      <c r="D1062" s="10"/>
    </row>
    <row r="1063" spans="3:4" x14ac:dyDescent="0.2">
      <c r="C1063" s="12"/>
      <c r="D1063" s="10"/>
    </row>
    <row r="1064" spans="3:4" x14ac:dyDescent="0.2">
      <c r="C1064" s="12"/>
      <c r="D1064" s="10"/>
    </row>
    <row r="1065" spans="3:4" x14ac:dyDescent="0.2">
      <c r="C1065" s="12"/>
      <c r="D1065" s="10"/>
    </row>
    <row r="1066" spans="3:4" x14ac:dyDescent="0.2">
      <c r="C1066" s="12"/>
      <c r="D1066" s="10"/>
    </row>
    <row r="1067" spans="3:4" x14ac:dyDescent="0.2">
      <c r="C1067" s="12"/>
      <c r="D1067" s="10"/>
    </row>
    <row r="1068" spans="3:4" x14ac:dyDescent="0.2">
      <c r="C1068" s="12"/>
      <c r="D1068" s="10"/>
    </row>
    <row r="1069" spans="3:4" x14ac:dyDescent="0.2">
      <c r="C1069" s="12"/>
      <c r="D1069" s="10"/>
    </row>
    <row r="1070" spans="3:4" x14ac:dyDescent="0.2">
      <c r="C1070" s="12"/>
      <c r="D1070" s="10"/>
    </row>
    <row r="1071" spans="3:4" x14ac:dyDescent="0.2">
      <c r="C1071" s="12"/>
      <c r="D1071" s="10"/>
    </row>
    <row r="1072" spans="3:4" x14ac:dyDescent="0.2">
      <c r="C1072" s="12"/>
      <c r="D1072" s="10"/>
    </row>
    <row r="1073" spans="3:4" x14ac:dyDescent="0.2">
      <c r="C1073" s="12"/>
      <c r="D1073" s="10"/>
    </row>
    <row r="1074" spans="3:4" x14ac:dyDescent="0.2">
      <c r="C1074" s="12"/>
      <c r="D1074" s="10"/>
    </row>
    <row r="1075" spans="3:4" x14ac:dyDescent="0.2">
      <c r="C1075" s="12"/>
      <c r="D1075" s="10"/>
    </row>
    <row r="1076" spans="3:4" x14ac:dyDescent="0.2">
      <c r="C1076" s="12"/>
      <c r="D1076" s="10"/>
    </row>
    <row r="1077" spans="3:4" x14ac:dyDescent="0.2">
      <c r="C1077" s="12"/>
      <c r="D1077" s="10"/>
    </row>
    <row r="1078" spans="3:4" x14ac:dyDescent="0.2">
      <c r="C1078" s="12"/>
      <c r="D1078" s="10"/>
    </row>
    <row r="1079" spans="3:4" x14ac:dyDescent="0.2">
      <c r="C1079" s="12"/>
      <c r="D1079" s="10"/>
    </row>
    <row r="1080" spans="3:4" x14ac:dyDescent="0.2">
      <c r="C1080" s="12"/>
      <c r="D1080" s="10"/>
    </row>
    <row r="1081" spans="3:4" x14ac:dyDescent="0.2">
      <c r="C1081" s="12"/>
      <c r="D1081" s="10"/>
    </row>
    <row r="1082" spans="3:4" x14ac:dyDescent="0.2">
      <c r="C1082" s="12"/>
      <c r="D1082" s="10"/>
    </row>
    <row r="1083" spans="3:4" x14ac:dyDescent="0.2">
      <c r="C1083" s="12"/>
      <c r="D1083" s="10"/>
    </row>
    <row r="1084" spans="3:4" x14ac:dyDescent="0.2">
      <c r="C1084" s="12"/>
      <c r="D1084" s="10"/>
    </row>
    <row r="1085" spans="3:4" x14ac:dyDescent="0.2">
      <c r="C1085" s="12"/>
      <c r="D1085" s="10"/>
    </row>
    <row r="1086" spans="3:4" x14ac:dyDescent="0.2">
      <c r="C1086" s="12"/>
      <c r="D1086" s="10"/>
    </row>
    <row r="1087" spans="3:4" x14ac:dyDescent="0.2">
      <c r="C1087" s="12"/>
      <c r="D1087" s="10"/>
    </row>
    <row r="1088" spans="3:4" x14ac:dyDescent="0.2">
      <c r="C1088" s="12"/>
      <c r="D1088" s="10"/>
    </row>
    <row r="1089" spans="3:4" x14ac:dyDescent="0.2">
      <c r="C1089" s="12"/>
      <c r="D1089" s="10"/>
    </row>
    <row r="1090" spans="3:4" x14ac:dyDescent="0.2">
      <c r="C1090" s="12"/>
      <c r="D1090" s="10"/>
    </row>
    <row r="1091" spans="3:4" x14ac:dyDescent="0.2">
      <c r="C1091" s="12"/>
      <c r="D1091" s="10"/>
    </row>
    <row r="1092" spans="3:4" x14ac:dyDescent="0.2">
      <c r="C1092" s="12"/>
      <c r="D1092" s="10"/>
    </row>
    <row r="1093" spans="3:4" x14ac:dyDescent="0.2">
      <c r="C1093" s="12"/>
      <c r="D1093" s="10"/>
    </row>
    <row r="1094" spans="3:4" x14ac:dyDescent="0.2">
      <c r="C1094" s="12"/>
      <c r="D1094" s="10"/>
    </row>
    <row r="1095" spans="3:4" x14ac:dyDescent="0.2">
      <c r="C1095" s="12"/>
      <c r="D1095" s="10"/>
    </row>
    <row r="1096" spans="3:4" x14ac:dyDescent="0.2">
      <c r="C1096" s="12"/>
      <c r="D1096" s="10"/>
    </row>
    <row r="1097" spans="3:4" x14ac:dyDescent="0.2">
      <c r="C1097" s="12"/>
      <c r="D1097" s="10"/>
    </row>
    <row r="1098" spans="3:4" x14ac:dyDescent="0.2">
      <c r="C1098" s="12"/>
      <c r="D1098" s="10"/>
    </row>
    <row r="1099" spans="3:4" x14ac:dyDescent="0.2">
      <c r="C1099" s="12"/>
      <c r="D1099" s="10"/>
    </row>
    <row r="1100" spans="3:4" x14ac:dyDescent="0.2">
      <c r="C1100" s="12"/>
      <c r="D1100" s="10"/>
    </row>
    <row r="1101" spans="3:4" x14ac:dyDescent="0.2">
      <c r="C1101" s="12"/>
      <c r="D1101" s="10"/>
    </row>
    <row r="1102" spans="3:4" x14ac:dyDescent="0.2">
      <c r="C1102" s="12"/>
      <c r="D1102" s="10"/>
    </row>
    <row r="1103" spans="3:4" x14ac:dyDescent="0.2">
      <c r="C1103" s="12"/>
      <c r="D1103" s="10"/>
    </row>
    <row r="1104" spans="3:4" x14ac:dyDescent="0.2">
      <c r="C1104" s="12"/>
      <c r="D1104" s="10"/>
    </row>
    <row r="1105" spans="3:4" x14ac:dyDescent="0.2">
      <c r="C1105" s="12"/>
      <c r="D1105" s="10"/>
    </row>
    <row r="1106" spans="3:4" x14ac:dyDescent="0.2">
      <c r="C1106" s="12"/>
      <c r="D1106" s="10"/>
    </row>
    <row r="1107" spans="3:4" x14ac:dyDescent="0.2">
      <c r="C1107" s="12"/>
      <c r="D1107" s="10"/>
    </row>
    <row r="1108" spans="3:4" x14ac:dyDescent="0.2">
      <c r="C1108" s="12"/>
      <c r="D1108" s="10"/>
    </row>
    <row r="1109" spans="3:4" x14ac:dyDescent="0.2">
      <c r="C1109" s="12"/>
      <c r="D1109" s="10"/>
    </row>
    <row r="1110" spans="3:4" x14ac:dyDescent="0.2">
      <c r="C1110" s="12"/>
      <c r="D1110" s="10"/>
    </row>
    <row r="1111" spans="3:4" x14ac:dyDescent="0.2">
      <c r="C1111" s="12"/>
      <c r="D1111" s="10"/>
    </row>
    <row r="1112" spans="3:4" x14ac:dyDescent="0.2">
      <c r="C1112" s="12"/>
      <c r="D1112" s="10"/>
    </row>
    <row r="1113" spans="3:4" x14ac:dyDescent="0.2">
      <c r="C1113" s="12"/>
      <c r="D1113" s="10"/>
    </row>
    <row r="1114" spans="3:4" x14ac:dyDescent="0.2">
      <c r="C1114" s="12"/>
      <c r="D1114" s="10"/>
    </row>
    <row r="1115" spans="3:4" x14ac:dyDescent="0.2">
      <c r="C1115" s="12"/>
      <c r="D1115" s="10"/>
    </row>
    <row r="1116" spans="3:4" x14ac:dyDescent="0.2">
      <c r="C1116" s="12"/>
      <c r="D1116" s="10"/>
    </row>
    <row r="1117" spans="3:4" x14ac:dyDescent="0.2">
      <c r="C1117" s="12"/>
      <c r="D1117" s="10"/>
    </row>
    <row r="1118" spans="3:4" x14ac:dyDescent="0.2">
      <c r="C1118" s="12"/>
      <c r="D1118" s="10"/>
    </row>
    <row r="1119" spans="3:4" x14ac:dyDescent="0.2">
      <c r="C1119" s="12"/>
      <c r="D1119" s="10"/>
    </row>
    <row r="1120" spans="3:4" x14ac:dyDescent="0.2">
      <c r="C1120" s="12"/>
      <c r="D1120" s="10"/>
    </row>
    <row r="1121" spans="3:4" x14ac:dyDescent="0.2">
      <c r="C1121" s="12"/>
      <c r="D1121" s="10"/>
    </row>
    <row r="1122" spans="3:4" x14ac:dyDescent="0.2">
      <c r="C1122" s="12"/>
      <c r="D1122" s="10"/>
    </row>
    <row r="1123" spans="3:4" x14ac:dyDescent="0.2">
      <c r="C1123" s="12"/>
      <c r="D1123" s="10"/>
    </row>
    <row r="1124" spans="3:4" x14ac:dyDescent="0.2">
      <c r="C1124" s="12"/>
      <c r="D1124" s="10"/>
    </row>
    <row r="1125" spans="3:4" x14ac:dyDescent="0.2">
      <c r="C1125" s="12"/>
      <c r="D1125" s="10"/>
    </row>
    <row r="1126" spans="3:4" x14ac:dyDescent="0.2">
      <c r="C1126" s="12"/>
      <c r="D1126" s="10"/>
    </row>
    <row r="1127" spans="3:4" x14ac:dyDescent="0.2">
      <c r="C1127" s="12"/>
      <c r="D1127" s="10"/>
    </row>
    <row r="1128" spans="3:4" x14ac:dyDescent="0.2">
      <c r="C1128" s="12"/>
      <c r="D1128" s="10"/>
    </row>
    <row r="1129" spans="3:4" x14ac:dyDescent="0.2">
      <c r="C1129" s="12"/>
      <c r="D1129" s="10"/>
    </row>
    <row r="1130" spans="3:4" x14ac:dyDescent="0.2">
      <c r="C1130" s="12"/>
      <c r="D1130" s="10"/>
    </row>
    <row r="1131" spans="3:4" x14ac:dyDescent="0.2">
      <c r="C1131" s="12"/>
      <c r="D1131" s="10"/>
    </row>
    <row r="1132" spans="3:4" x14ac:dyDescent="0.2">
      <c r="C1132" s="12"/>
      <c r="D1132" s="10"/>
    </row>
    <row r="1133" spans="3:4" x14ac:dyDescent="0.2">
      <c r="C1133" s="12"/>
      <c r="D1133" s="10"/>
    </row>
    <row r="1134" spans="3:4" x14ac:dyDescent="0.2">
      <c r="C1134" s="12"/>
      <c r="D1134" s="10"/>
    </row>
    <row r="1135" spans="3:4" x14ac:dyDescent="0.2">
      <c r="C1135" s="12"/>
      <c r="D1135" s="10"/>
    </row>
    <row r="1136" spans="3:4" x14ac:dyDescent="0.2">
      <c r="C1136" s="12"/>
      <c r="D1136" s="10"/>
    </row>
    <row r="1137" spans="3:4" x14ac:dyDescent="0.2">
      <c r="C1137" s="12"/>
      <c r="D1137" s="10"/>
    </row>
    <row r="1138" spans="3:4" x14ac:dyDescent="0.2">
      <c r="C1138" s="12"/>
      <c r="D1138" s="10"/>
    </row>
    <row r="1139" spans="3:4" x14ac:dyDescent="0.2">
      <c r="C1139" s="12"/>
      <c r="D1139" s="10"/>
    </row>
    <row r="1140" spans="3:4" x14ac:dyDescent="0.2">
      <c r="C1140" s="12"/>
      <c r="D1140" s="10"/>
    </row>
    <row r="1141" spans="3:4" x14ac:dyDescent="0.2">
      <c r="C1141" s="12"/>
      <c r="D1141" s="10"/>
    </row>
    <row r="1142" spans="3:4" x14ac:dyDescent="0.2">
      <c r="C1142" s="12"/>
      <c r="D1142" s="10"/>
    </row>
    <row r="1143" spans="3:4" x14ac:dyDescent="0.2">
      <c r="C1143" s="12"/>
      <c r="D1143" s="10"/>
    </row>
    <row r="1144" spans="3:4" x14ac:dyDescent="0.2">
      <c r="C1144" s="12"/>
      <c r="D1144" s="10"/>
    </row>
    <row r="1145" spans="3:4" x14ac:dyDescent="0.2">
      <c r="C1145" s="12"/>
      <c r="D1145" s="10"/>
    </row>
    <row r="1146" spans="3:4" x14ac:dyDescent="0.2">
      <c r="C1146" s="12"/>
      <c r="D1146" s="10"/>
    </row>
    <row r="1147" spans="3:4" x14ac:dyDescent="0.2">
      <c r="C1147" s="12"/>
      <c r="D1147" s="10"/>
    </row>
    <row r="1148" spans="3:4" x14ac:dyDescent="0.2">
      <c r="C1148" s="12"/>
      <c r="D1148" s="10"/>
    </row>
    <row r="1149" spans="3:4" x14ac:dyDescent="0.2">
      <c r="C1149" s="12"/>
      <c r="D1149" s="10"/>
    </row>
    <row r="1150" spans="3:4" x14ac:dyDescent="0.2">
      <c r="C1150" s="12"/>
      <c r="D1150" s="10"/>
    </row>
    <row r="1151" spans="3:4" x14ac:dyDescent="0.2">
      <c r="C1151" s="12"/>
      <c r="D1151" s="10"/>
    </row>
    <row r="1152" spans="3:4" x14ac:dyDescent="0.2">
      <c r="C1152" s="12"/>
      <c r="D1152" s="10"/>
    </row>
    <row r="1153" spans="3:4" x14ac:dyDescent="0.2">
      <c r="C1153" s="12"/>
      <c r="D1153" s="10"/>
    </row>
    <row r="1154" spans="3:4" x14ac:dyDescent="0.2">
      <c r="C1154" s="12"/>
      <c r="D1154" s="10"/>
    </row>
    <row r="1155" spans="3:4" x14ac:dyDescent="0.2">
      <c r="C1155" s="12"/>
      <c r="D1155" s="10"/>
    </row>
    <row r="1156" spans="3:4" x14ac:dyDescent="0.2">
      <c r="C1156" s="12"/>
      <c r="D1156" s="10"/>
    </row>
    <row r="1157" spans="3:4" x14ac:dyDescent="0.2">
      <c r="C1157" s="12"/>
      <c r="D1157" s="10"/>
    </row>
    <row r="1158" spans="3:4" x14ac:dyDescent="0.2">
      <c r="C1158" s="12"/>
      <c r="D1158" s="10"/>
    </row>
    <row r="1159" spans="3:4" x14ac:dyDescent="0.2">
      <c r="C1159" s="12"/>
      <c r="D1159" s="10"/>
    </row>
    <row r="1160" spans="3:4" x14ac:dyDescent="0.2">
      <c r="C1160" s="12"/>
      <c r="D1160" s="10"/>
    </row>
    <row r="1161" spans="3:4" x14ac:dyDescent="0.2">
      <c r="C1161" s="12"/>
      <c r="D1161" s="10"/>
    </row>
    <row r="1162" spans="3:4" x14ac:dyDescent="0.2">
      <c r="C1162" s="12"/>
      <c r="D1162" s="10"/>
    </row>
    <row r="1163" spans="3:4" x14ac:dyDescent="0.2">
      <c r="C1163" s="12"/>
      <c r="D1163" s="10"/>
    </row>
    <row r="1164" spans="3:4" x14ac:dyDescent="0.2">
      <c r="C1164" s="12"/>
      <c r="D1164" s="10"/>
    </row>
    <row r="1165" spans="3:4" x14ac:dyDescent="0.2">
      <c r="C1165" s="12"/>
      <c r="D1165" s="10"/>
    </row>
    <row r="1166" spans="3:4" x14ac:dyDescent="0.2">
      <c r="C1166" s="12"/>
      <c r="D1166" s="10"/>
    </row>
    <row r="1167" spans="3:4" x14ac:dyDescent="0.2">
      <c r="C1167" s="12"/>
      <c r="D1167" s="10"/>
    </row>
    <row r="1168" spans="3:4" x14ac:dyDescent="0.2">
      <c r="C1168" s="12"/>
      <c r="D1168" s="10"/>
    </row>
    <row r="1169" spans="3:4" x14ac:dyDescent="0.2">
      <c r="C1169" s="12"/>
      <c r="D1169" s="10"/>
    </row>
    <row r="1170" spans="3:4" x14ac:dyDescent="0.2">
      <c r="C1170" s="12"/>
      <c r="D1170" s="10"/>
    </row>
    <row r="1171" spans="3:4" x14ac:dyDescent="0.2">
      <c r="C1171" s="12"/>
      <c r="D1171" s="10"/>
    </row>
    <row r="1172" spans="3:4" x14ac:dyDescent="0.2">
      <c r="C1172" s="12"/>
      <c r="D1172" s="10"/>
    </row>
    <row r="1173" spans="3:4" x14ac:dyDescent="0.2">
      <c r="C1173" s="12"/>
      <c r="D1173" s="10"/>
    </row>
    <row r="1174" spans="3:4" x14ac:dyDescent="0.2">
      <c r="C1174" s="12"/>
      <c r="D1174" s="10"/>
    </row>
    <row r="1175" spans="3:4" x14ac:dyDescent="0.2">
      <c r="C1175" s="12"/>
      <c r="D1175" s="10"/>
    </row>
    <row r="1176" spans="3:4" x14ac:dyDescent="0.2">
      <c r="C1176" s="12"/>
      <c r="D1176" s="10"/>
    </row>
    <row r="1177" spans="3:4" x14ac:dyDescent="0.2">
      <c r="C1177" s="12"/>
      <c r="D1177" s="10"/>
    </row>
    <row r="1178" spans="3:4" x14ac:dyDescent="0.2">
      <c r="C1178" s="12"/>
      <c r="D1178" s="10"/>
    </row>
    <row r="1179" spans="3:4" x14ac:dyDescent="0.2">
      <c r="C1179" s="12"/>
      <c r="D1179" s="10"/>
    </row>
    <row r="1180" spans="3:4" x14ac:dyDescent="0.2">
      <c r="C1180" s="12"/>
      <c r="D1180" s="10"/>
    </row>
    <row r="1181" spans="3:4" x14ac:dyDescent="0.2">
      <c r="C1181" s="12"/>
      <c r="D1181" s="10"/>
    </row>
    <row r="1182" spans="3:4" x14ac:dyDescent="0.2">
      <c r="C1182" s="12"/>
      <c r="D1182" s="10"/>
    </row>
    <row r="1183" spans="3:4" x14ac:dyDescent="0.2">
      <c r="C1183" s="12"/>
      <c r="D1183" s="10"/>
    </row>
    <row r="1184" spans="3:4" x14ac:dyDescent="0.2">
      <c r="C1184" s="12"/>
      <c r="D1184" s="10"/>
    </row>
    <row r="1185" spans="3:4" x14ac:dyDescent="0.2">
      <c r="C1185" s="12"/>
      <c r="D1185" s="10"/>
    </row>
    <row r="1186" spans="3:4" x14ac:dyDescent="0.2">
      <c r="C1186" s="12"/>
      <c r="D1186" s="10"/>
    </row>
    <row r="1187" spans="3:4" x14ac:dyDescent="0.2">
      <c r="C1187" s="12"/>
      <c r="D1187" s="10"/>
    </row>
    <row r="1188" spans="3:4" x14ac:dyDescent="0.2">
      <c r="C1188" s="12"/>
      <c r="D1188" s="10"/>
    </row>
    <row r="1189" spans="3:4" x14ac:dyDescent="0.2">
      <c r="C1189" s="12"/>
      <c r="D1189" s="10"/>
    </row>
    <row r="1190" spans="3:4" x14ac:dyDescent="0.2">
      <c r="C1190" s="12"/>
      <c r="D1190" s="10"/>
    </row>
    <row r="1191" spans="3:4" x14ac:dyDescent="0.2">
      <c r="C1191" s="12"/>
      <c r="D1191" s="10"/>
    </row>
    <row r="1192" spans="3:4" x14ac:dyDescent="0.2">
      <c r="C1192" s="12"/>
      <c r="D1192" s="10"/>
    </row>
    <row r="1193" spans="3:4" x14ac:dyDescent="0.2">
      <c r="C1193" s="12"/>
      <c r="D1193" s="10"/>
    </row>
    <row r="1194" spans="3:4" x14ac:dyDescent="0.2">
      <c r="C1194" s="12"/>
      <c r="D1194" s="10"/>
    </row>
    <row r="1195" spans="3:4" x14ac:dyDescent="0.2">
      <c r="C1195" s="12"/>
      <c r="D1195" s="10"/>
    </row>
    <row r="1196" spans="3:4" x14ac:dyDescent="0.2">
      <c r="C1196" s="12"/>
      <c r="D1196" s="10"/>
    </row>
    <row r="1197" spans="3:4" x14ac:dyDescent="0.2">
      <c r="C1197" s="12"/>
      <c r="D1197" s="10"/>
    </row>
    <row r="1198" spans="3:4" x14ac:dyDescent="0.2">
      <c r="C1198" s="12"/>
      <c r="D1198" s="10"/>
    </row>
    <row r="1199" spans="3:4" x14ac:dyDescent="0.2">
      <c r="C1199" s="12"/>
      <c r="D1199" s="10"/>
    </row>
    <row r="1200" spans="3:4" x14ac:dyDescent="0.2">
      <c r="C1200" s="12"/>
      <c r="D1200" s="10"/>
    </row>
    <row r="1201" spans="3:4" x14ac:dyDescent="0.2">
      <c r="C1201" s="12"/>
      <c r="D1201" s="10"/>
    </row>
    <row r="1202" spans="3:4" x14ac:dyDescent="0.2">
      <c r="C1202" s="12"/>
      <c r="D1202" s="10"/>
    </row>
    <row r="1203" spans="3:4" x14ac:dyDescent="0.2">
      <c r="C1203" s="12"/>
      <c r="D1203" s="10"/>
    </row>
    <row r="1204" spans="3:4" x14ac:dyDescent="0.2">
      <c r="C1204" s="12"/>
      <c r="D1204" s="10"/>
    </row>
    <row r="1205" spans="3:4" x14ac:dyDescent="0.2">
      <c r="C1205" s="12"/>
      <c r="D1205" s="10"/>
    </row>
    <row r="1206" spans="3:4" x14ac:dyDescent="0.2">
      <c r="C1206" s="12"/>
      <c r="D1206" s="10"/>
    </row>
    <row r="1207" spans="3:4" x14ac:dyDescent="0.2">
      <c r="C1207" s="12"/>
      <c r="D1207" s="10"/>
    </row>
    <row r="1208" spans="3:4" x14ac:dyDescent="0.2">
      <c r="C1208" s="12"/>
      <c r="D1208" s="10"/>
    </row>
    <row r="1209" spans="3:4" x14ac:dyDescent="0.2">
      <c r="C1209" s="12"/>
      <c r="D1209" s="10"/>
    </row>
    <row r="1210" spans="3:4" x14ac:dyDescent="0.2">
      <c r="C1210" s="12"/>
      <c r="D1210" s="10"/>
    </row>
    <row r="1211" spans="3:4" x14ac:dyDescent="0.2">
      <c r="C1211" s="12"/>
      <c r="D1211" s="10"/>
    </row>
    <row r="1212" spans="3:4" x14ac:dyDescent="0.2">
      <c r="C1212" s="12"/>
      <c r="D1212" s="10"/>
    </row>
    <row r="1213" spans="3:4" x14ac:dyDescent="0.2">
      <c r="C1213" s="12"/>
      <c r="D1213" s="10"/>
    </row>
    <row r="1214" spans="3:4" x14ac:dyDescent="0.2">
      <c r="C1214" s="12"/>
      <c r="D1214" s="10"/>
    </row>
    <row r="1215" spans="3:4" x14ac:dyDescent="0.2">
      <c r="C1215" s="12"/>
      <c r="D1215" s="10"/>
    </row>
    <row r="1216" spans="3:4" x14ac:dyDescent="0.2">
      <c r="C1216" s="12"/>
      <c r="D1216" s="10"/>
    </row>
    <row r="1217" spans="3:4" x14ac:dyDescent="0.2">
      <c r="C1217" s="12"/>
      <c r="D1217" s="10"/>
    </row>
    <row r="1218" spans="3:4" x14ac:dyDescent="0.2">
      <c r="C1218" s="12"/>
      <c r="D1218" s="10"/>
    </row>
    <row r="1219" spans="3:4" x14ac:dyDescent="0.2">
      <c r="C1219" s="12"/>
      <c r="D1219" s="10"/>
    </row>
    <row r="1220" spans="3:4" x14ac:dyDescent="0.2">
      <c r="C1220" s="12"/>
      <c r="D1220" s="10"/>
    </row>
    <row r="1221" spans="3:4" x14ac:dyDescent="0.2">
      <c r="C1221" s="12"/>
      <c r="D1221" s="10"/>
    </row>
    <row r="1222" spans="3:4" x14ac:dyDescent="0.2">
      <c r="C1222" s="12"/>
      <c r="D1222" s="10"/>
    </row>
    <row r="1223" spans="3:4" x14ac:dyDescent="0.2">
      <c r="C1223" s="12"/>
      <c r="D1223" s="10"/>
    </row>
    <row r="1224" spans="3:4" x14ac:dyDescent="0.2">
      <c r="C1224" s="12"/>
      <c r="D1224" s="10"/>
    </row>
    <row r="1225" spans="3:4" x14ac:dyDescent="0.2">
      <c r="C1225" s="12"/>
      <c r="D1225" s="10"/>
    </row>
    <row r="1226" spans="3:4" x14ac:dyDescent="0.2">
      <c r="C1226" s="12"/>
      <c r="D1226" s="10"/>
    </row>
    <row r="1227" spans="3:4" x14ac:dyDescent="0.2">
      <c r="C1227" s="12"/>
      <c r="D1227" s="10"/>
    </row>
    <row r="1228" spans="3:4" x14ac:dyDescent="0.2">
      <c r="C1228" s="12"/>
      <c r="D1228" s="10"/>
    </row>
    <row r="1229" spans="3:4" x14ac:dyDescent="0.2">
      <c r="C1229" s="12"/>
      <c r="D1229" s="10"/>
    </row>
    <row r="1230" spans="3:4" x14ac:dyDescent="0.2">
      <c r="C1230" s="12"/>
      <c r="D1230" s="10"/>
    </row>
    <row r="1231" spans="3:4" x14ac:dyDescent="0.2">
      <c r="C1231" s="12"/>
      <c r="D1231" s="10"/>
    </row>
    <row r="1232" spans="3:4" x14ac:dyDescent="0.2">
      <c r="C1232" s="12"/>
      <c r="D1232" s="10"/>
    </row>
    <row r="1233" spans="3:4" x14ac:dyDescent="0.2">
      <c r="C1233" s="12"/>
      <c r="D1233" s="10"/>
    </row>
    <row r="1234" spans="3:4" x14ac:dyDescent="0.2">
      <c r="C1234" s="12"/>
      <c r="D1234" s="10"/>
    </row>
    <row r="1235" spans="3:4" x14ac:dyDescent="0.2">
      <c r="C1235" s="12"/>
      <c r="D1235" s="10"/>
    </row>
    <row r="1236" spans="3:4" x14ac:dyDescent="0.2">
      <c r="C1236" s="12"/>
      <c r="D1236" s="10"/>
    </row>
    <row r="1237" spans="3:4" x14ac:dyDescent="0.2">
      <c r="C1237" s="12"/>
      <c r="D1237" s="10"/>
    </row>
    <row r="1238" spans="3:4" x14ac:dyDescent="0.2">
      <c r="C1238" s="12"/>
      <c r="D1238" s="10"/>
    </row>
    <row r="1239" spans="3:4" x14ac:dyDescent="0.2">
      <c r="C1239" s="12"/>
      <c r="D1239" s="10"/>
    </row>
    <row r="1240" spans="3:4" x14ac:dyDescent="0.2">
      <c r="C1240" s="12"/>
      <c r="D1240" s="10"/>
    </row>
    <row r="1241" spans="3:4" x14ac:dyDescent="0.2">
      <c r="C1241" s="12"/>
      <c r="D1241" s="10"/>
    </row>
    <row r="1242" spans="3:4" x14ac:dyDescent="0.2">
      <c r="C1242" s="12"/>
      <c r="D1242" s="10"/>
    </row>
    <row r="1243" spans="3:4" x14ac:dyDescent="0.2">
      <c r="C1243" s="12"/>
      <c r="D1243" s="10"/>
    </row>
    <row r="1244" spans="3:4" x14ac:dyDescent="0.2">
      <c r="C1244" s="12"/>
      <c r="D1244" s="10"/>
    </row>
    <row r="1245" spans="3:4" x14ac:dyDescent="0.2">
      <c r="C1245" s="12"/>
      <c r="D1245" s="10"/>
    </row>
    <row r="1246" spans="3:4" x14ac:dyDescent="0.2">
      <c r="C1246" s="12"/>
      <c r="D1246" s="10"/>
    </row>
    <row r="1247" spans="3:4" x14ac:dyDescent="0.2">
      <c r="C1247" s="12"/>
      <c r="D1247" s="10"/>
    </row>
    <row r="1248" spans="3:4" x14ac:dyDescent="0.2">
      <c r="C1248" s="12"/>
      <c r="D1248" s="10"/>
    </row>
    <row r="1249" spans="3:4" x14ac:dyDescent="0.2">
      <c r="C1249" s="12"/>
      <c r="D1249" s="10"/>
    </row>
    <row r="1250" spans="3:4" x14ac:dyDescent="0.2">
      <c r="C1250" s="12"/>
      <c r="D1250" s="10"/>
    </row>
    <row r="1251" spans="3:4" x14ac:dyDescent="0.2">
      <c r="C1251" s="12"/>
      <c r="D1251" s="10"/>
    </row>
    <row r="1252" spans="3:4" x14ac:dyDescent="0.2">
      <c r="C1252" s="12"/>
      <c r="D1252" s="10"/>
    </row>
    <row r="1253" spans="3:4" x14ac:dyDescent="0.2">
      <c r="C1253" s="12"/>
      <c r="D1253" s="10"/>
    </row>
    <row r="1254" spans="3:4" x14ac:dyDescent="0.2">
      <c r="C1254" s="12"/>
      <c r="D1254" s="10"/>
    </row>
    <row r="1255" spans="3:4" x14ac:dyDescent="0.2">
      <c r="C1255" s="12"/>
      <c r="D1255" s="10"/>
    </row>
    <row r="1256" spans="3:4" x14ac:dyDescent="0.2">
      <c r="C1256" s="12"/>
      <c r="D1256" s="10"/>
    </row>
    <row r="1257" spans="3:4" x14ac:dyDescent="0.2">
      <c r="C1257" s="12"/>
      <c r="D1257" s="10"/>
    </row>
    <row r="1258" spans="3:4" x14ac:dyDescent="0.2">
      <c r="C1258" s="12"/>
      <c r="D1258" s="10"/>
    </row>
    <row r="1259" spans="3:4" x14ac:dyDescent="0.2">
      <c r="C1259" s="12"/>
      <c r="D1259" s="10"/>
    </row>
    <row r="1260" spans="3:4" x14ac:dyDescent="0.2">
      <c r="C1260" s="12"/>
      <c r="D1260" s="10"/>
    </row>
    <row r="1261" spans="3:4" x14ac:dyDescent="0.2">
      <c r="C1261" s="12"/>
      <c r="D1261" s="10"/>
    </row>
    <row r="1262" spans="3:4" x14ac:dyDescent="0.2">
      <c r="C1262" s="12"/>
      <c r="D1262" s="10"/>
    </row>
    <row r="1263" spans="3:4" x14ac:dyDescent="0.2">
      <c r="C1263" s="12"/>
      <c r="D1263" s="10"/>
    </row>
    <row r="1264" spans="3:4" x14ac:dyDescent="0.2">
      <c r="C1264" s="12"/>
      <c r="D1264" s="10"/>
    </row>
    <row r="1265" spans="3:4" x14ac:dyDescent="0.2">
      <c r="C1265" s="12"/>
      <c r="D1265" s="10"/>
    </row>
    <row r="1266" spans="3:4" x14ac:dyDescent="0.2">
      <c r="C1266" s="12"/>
      <c r="D1266" s="10"/>
    </row>
    <row r="1267" spans="3:4" x14ac:dyDescent="0.2">
      <c r="C1267" s="12"/>
      <c r="D1267" s="10"/>
    </row>
    <row r="1268" spans="3:4" x14ac:dyDescent="0.2">
      <c r="C1268" s="12"/>
      <c r="D1268" s="10"/>
    </row>
    <row r="1269" spans="3:4" x14ac:dyDescent="0.2">
      <c r="C1269" s="12"/>
      <c r="D1269" s="10"/>
    </row>
    <row r="1270" spans="3:4" x14ac:dyDescent="0.2">
      <c r="C1270" s="12"/>
      <c r="D1270" s="10"/>
    </row>
    <row r="1271" spans="3:4" x14ac:dyDescent="0.2">
      <c r="C1271" s="12"/>
      <c r="D1271" s="10"/>
    </row>
    <row r="1272" spans="3:4" x14ac:dyDescent="0.2">
      <c r="C1272" s="12"/>
      <c r="D1272" s="10"/>
    </row>
    <row r="1273" spans="3:4" x14ac:dyDescent="0.2">
      <c r="C1273" s="12"/>
      <c r="D1273" s="10"/>
    </row>
    <row r="1274" spans="3:4" x14ac:dyDescent="0.2">
      <c r="C1274" s="12"/>
      <c r="D1274" s="10"/>
    </row>
    <row r="1275" spans="3:4" x14ac:dyDescent="0.2">
      <c r="C1275" s="12"/>
      <c r="D1275" s="10"/>
    </row>
    <row r="1276" spans="3:4" x14ac:dyDescent="0.2">
      <c r="C1276" s="12"/>
      <c r="D1276" s="10"/>
    </row>
    <row r="1277" spans="3:4" x14ac:dyDescent="0.2">
      <c r="C1277" s="12"/>
      <c r="D1277" s="10"/>
    </row>
    <row r="1278" spans="3:4" x14ac:dyDescent="0.2">
      <c r="C1278" s="12"/>
      <c r="D1278" s="10"/>
    </row>
    <row r="1279" spans="3:4" x14ac:dyDescent="0.2">
      <c r="C1279" s="12"/>
      <c r="D1279" s="10"/>
    </row>
    <row r="1280" spans="3:4" x14ac:dyDescent="0.2">
      <c r="C1280" s="12"/>
      <c r="D1280" s="10"/>
    </row>
    <row r="1281" spans="3:4" x14ac:dyDescent="0.2">
      <c r="C1281" s="12"/>
      <c r="D1281" s="10"/>
    </row>
    <row r="1282" spans="3:4" x14ac:dyDescent="0.2">
      <c r="C1282" s="12"/>
      <c r="D1282" s="10"/>
    </row>
    <row r="1283" spans="3:4" x14ac:dyDescent="0.2">
      <c r="C1283" s="12"/>
      <c r="D1283" s="10"/>
    </row>
    <row r="1284" spans="3:4" x14ac:dyDescent="0.2">
      <c r="C1284" s="12"/>
      <c r="D1284" s="10"/>
    </row>
    <row r="1285" spans="3:4" x14ac:dyDescent="0.2">
      <c r="C1285" s="12"/>
      <c r="D1285" s="10"/>
    </row>
    <row r="1286" spans="3:4" x14ac:dyDescent="0.2">
      <c r="C1286" s="12"/>
      <c r="D1286" s="10"/>
    </row>
    <row r="1287" spans="3:4" x14ac:dyDescent="0.2">
      <c r="C1287" s="12"/>
      <c r="D1287" s="10"/>
    </row>
    <row r="1288" spans="3:4" x14ac:dyDescent="0.2">
      <c r="C1288" s="12"/>
      <c r="D1288" s="10"/>
    </row>
    <row r="1289" spans="3:4" x14ac:dyDescent="0.2">
      <c r="C1289" s="12"/>
      <c r="D1289" s="10"/>
    </row>
    <row r="1290" spans="3:4" x14ac:dyDescent="0.2">
      <c r="C1290" s="12"/>
      <c r="D1290" s="10"/>
    </row>
    <row r="1291" spans="3:4" x14ac:dyDescent="0.2">
      <c r="C1291" s="12"/>
      <c r="D1291" s="10"/>
    </row>
    <row r="1292" spans="3:4" x14ac:dyDescent="0.2">
      <c r="C1292" s="12"/>
      <c r="D1292" s="10"/>
    </row>
    <row r="1293" spans="3:4" x14ac:dyDescent="0.2">
      <c r="C1293" s="12"/>
      <c r="D1293" s="10"/>
    </row>
    <row r="1294" spans="3:4" x14ac:dyDescent="0.2">
      <c r="C1294" s="12"/>
      <c r="D1294" s="10"/>
    </row>
    <row r="1295" spans="3:4" x14ac:dyDescent="0.2">
      <c r="C1295" s="12"/>
      <c r="D1295" s="10"/>
    </row>
    <row r="1296" spans="3:4" x14ac:dyDescent="0.2">
      <c r="C1296" s="12"/>
      <c r="D1296" s="10"/>
    </row>
    <row r="1297" spans="3:4" x14ac:dyDescent="0.2">
      <c r="C1297" s="12"/>
      <c r="D1297" s="10"/>
    </row>
    <row r="1298" spans="3:4" x14ac:dyDescent="0.2">
      <c r="C1298" s="12"/>
      <c r="D1298" s="10"/>
    </row>
    <row r="1299" spans="3:4" x14ac:dyDescent="0.2">
      <c r="C1299" s="12"/>
      <c r="D1299" s="10"/>
    </row>
    <row r="1300" spans="3:4" x14ac:dyDescent="0.2">
      <c r="C1300" s="12"/>
      <c r="D1300" s="10"/>
    </row>
    <row r="1301" spans="3:4" x14ac:dyDescent="0.2">
      <c r="C1301" s="12"/>
      <c r="D1301" s="10"/>
    </row>
    <row r="1302" spans="3:4" x14ac:dyDescent="0.2">
      <c r="C1302" s="12"/>
      <c r="D1302" s="10"/>
    </row>
    <row r="1303" spans="3:4" x14ac:dyDescent="0.2">
      <c r="C1303" s="12"/>
      <c r="D1303" s="10"/>
    </row>
    <row r="1304" spans="3:4" x14ac:dyDescent="0.2">
      <c r="C1304" s="12"/>
      <c r="D1304" s="10"/>
    </row>
    <row r="1305" spans="3:4" x14ac:dyDescent="0.2">
      <c r="C1305" s="12"/>
      <c r="D1305" s="10"/>
    </row>
    <row r="1306" spans="3:4" x14ac:dyDescent="0.2">
      <c r="C1306" s="12"/>
      <c r="D1306" s="10"/>
    </row>
    <row r="1307" spans="3:4" x14ac:dyDescent="0.2">
      <c r="C1307" s="12"/>
      <c r="D1307" s="10"/>
    </row>
    <row r="1308" spans="3:4" x14ac:dyDescent="0.2">
      <c r="C1308" s="12"/>
      <c r="D1308" s="10"/>
    </row>
    <row r="1309" spans="3:4" x14ac:dyDescent="0.2">
      <c r="C1309" s="12"/>
      <c r="D1309" s="10"/>
    </row>
    <row r="1310" spans="3:4" x14ac:dyDescent="0.2">
      <c r="C1310" s="12"/>
      <c r="D1310" s="10"/>
    </row>
    <row r="1311" spans="3:4" x14ac:dyDescent="0.2">
      <c r="C1311" s="12"/>
      <c r="D1311" s="10"/>
    </row>
    <row r="1312" spans="3:4" x14ac:dyDescent="0.2">
      <c r="C1312" s="12"/>
      <c r="D1312" s="10"/>
    </row>
    <row r="1313" spans="3:4" x14ac:dyDescent="0.2">
      <c r="C1313" s="12"/>
      <c r="D1313" s="10"/>
    </row>
    <row r="1314" spans="3:4" x14ac:dyDescent="0.2">
      <c r="C1314" s="12"/>
      <c r="D1314" s="10"/>
    </row>
    <row r="1315" spans="3:4" x14ac:dyDescent="0.2">
      <c r="C1315" s="12"/>
      <c r="D1315" s="10"/>
    </row>
    <row r="1316" spans="3:4" x14ac:dyDescent="0.2">
      <c r="C1316" s="12"/>
      <c r="D1316" s="10"/>
    </row>
    <row r="1317" spans="3:4" x14ac:dyDescent="0.2">
      <c r="C1317" s="12"/>
      <c r="D1317" s="10"/>
    </row>
    <row r="1318" spans="3:4" x14ac:dyDescent="0.2">
      <c r="C1318" s="12"/>
      <c r="D1318" s="10"/>
    </row>
    <row r="1319" spans="3:4" x14ac:dyDescent="0.2">
      <c r="C1319" s="12"/>
      <c r="D1319" s="10"/>
    </row>
    <row r="1320" spans="3:4" x14ac:dyDescent="0.2">
      <c r="C1320" s="12"/>
      <c r="D1320" s="10"/>
    </row>
    <row r="1321" spans="3:4" x14ac:dyDescent="0.2">
      <c r="C1321" s="12"/>
      <c r="D1321" s="10"/>
    </row>
    <row r="1322" spans="3:4" x14ac:dyDescent="0.2">
      <c r="C1322" s="12"/>
      <c r="D1322" s="10"/>
    </row>
    <row r="1323" spans="3:4" x14ac:dyDescent="0.2">
      <c r="C1323" s="12"/>
      <c r="D1323" s="10"/>
    </row>
    <row r="1324" spans="3:4" x14ac:dyDescent="0.2">
      <c r="C1324" s="12"/>
      <c r="D1324" s="10"/>
    </row>
    <row r="1325" spans="3:4" x14ac:dyDescent="0.2">
      <c r="C1325" s="12"/>
      <c r="D1325" s="10"/>
    </row>
    <row r="1326" spans="3:4" x14ac:dyDescent="0.2">
      <c r="C1326" s="12"/>
      <c r="D1326" s="10"/>
    </row>
    <row r="1327" spans="3:4" x14ac:dyDescent="0.2">
      <c r="C1327" s="12"/>
      <c r="D1327" s="10"/>
    </row>
    <row r="1328" spans="3:4" x14ac:dyDescent="0.2">
      <c r="C1328" s="12"/>
      <c r="D1328" s="10"/>
    </row>
    <row r="1329" spans="3:4" x14ac:dyDescent="0.2">
      <c r="C1329" s="12"/>
      <c r="D1329" s="10"/>
    </row>
    <row r="1330" spans="3:4" x14ac:dyDescent="0.2">
      <c r="C1330" s="12"/>
      <c r="D1330" s="10"/>
    </row>
    <row r="1331" spans="3:4" x14ac:dyDescent="0.2">
      <c r="C1331" s="12"/>
      <c r="D1331" s="10"/>
    </row>
    <row r="1332" spans="3:4" x14ac:dyDescent="0.2">
      <c r="C1332" s="12"/>
      <c r="D1332" s="10"/>
    </row>
    <row r="1333" spans="3:4" x14ac:dyDescent="0.2">
      <c r="C1333" s="12"/>
      <c r="D1333" s="10"/>
    </row>
    <row r="1334" spans="3:4" x14ac:dyDescent="0.2">
      <c r="C1334" s="12"/>
      <c r="D1334" s="10"/>
    </row>
    <row r="1335" spans="3:4" x14ac:dyDescent="0.2">
      <c r="C1335" s="12"/>
      <c r="D1335" s="10"/>
    </row>
    <row r="1336" spans="3:4" x14ac:dyDescent="0.2">
      <c r="C1336" s="12"/>
      <c r="D1336" s="10"/>
    </row>
    <row r="1337" spans="3:4" x14ac:dyDescent="0.2">
      <c r="C1337" s="12"/>
      <c r="D1337" s="10"/>
    </row>
    <row r="1338" spans="3:4" x14ac:dyDescent="0.2">
      <c r="C1338" s="12"/>
      <c r="D1338" s="10"/>
    </row>
    <row r="1339" spans="3:4" x14ac:dyDescent="0.2">
      <c r="C1339" s="12"/>
      <c r="D1339" s="10"/>
    </row>
    <row r="1340" spans="3:4" x14ac:dyDescent="0.2">
      <c r="C1340" s="12"/>
      <c r="D1340" s="10"/>
    </row>
    <row r="1341" spans="3:4" x14ac:dyDescent="0.2">
      <c r="C1341" s="12"/>
      <c r="D1341" s="10"/>
    </row>
    <row r="1342" spans="3:4" x14ac:dyDescent="0.2">
      <c r="C1342" s="12"/>
      <c r="D1342" s="10"/>
    </row>
    <row r="1343" spans="3:4" x14ac:dyDescent="0.2">
      <c r="C1343" s="12"/>
      <c r="D1343" s="10"/>
    </row>
    <row r="1344" spans="3:4" x14ac:dyDescent="0.2">
      <c r="C1344" s="12"/>
      <c r="D1344" s="10"/>
    </row>
    <row r="1345" spans="3:4" x14ac:dyDescent="0.2">
      <c r="C1345" s="12"/>
      <c r="D1345" s="10"/>
    </row>
    <row r="1346" spans="3:4" x14ac:dyDescent="0.2">
      <c r="C1346" s="12"/>
      <c r="D1346" s="10"/>
    </row>
    <row r="1347" spans="3:4" x14ac:dyDescent="0.2">
      <c r="C1347" s="12"/>
      <c r="D1347" s="10"/>
    </row>
    <row r="1348" spans="3:4" x14ac:dyDescent="0.2">
      <c r="C1348" s="12"/>
      <c r="D1348" s="10"/>
    </row>
    <row r="1349" spans="3:4" x14ac:dyDescent="0.2">
      <c r="C1349" s="12"/>
      <c r="D1349" s="10"/>
    </row>
    <row r="1350" spans="3:4" x14ac:dyDescent="0.2">
      <c r="C1350" s="12"/>
      <c r="D1350" s="10"/>
    </row>
    <row r="1351" spans="3:4" x14ac:dyDescent="0.2">
      <c r="C1351" s="12"/>
      <c r="D1351" s="10"/>
    </row>
    <row r="1352" spans="3:4" x14ac:dyDescent="0.2">
      <c r="C1352" s="12"/>
      <c r="D1352" s="10"/>
    </row>
    <row r="1353" spans="3:4" x14ac:dyDescent="0.2">
      <c r="C1353" s="12"/>
      <c r="D1353" s="10"/>
    </row>
    <row r="1354" spans="3:4" x14ac:dyDescent="0.2">
      <c r="C1354" s="12"/>
      <c r="D1354" s="10"/>
    </row>
    <row r="1355" spans="3:4" x14ac:dyDescent="0.2">
      <c r="C1355" s="12"/>
      <c r="D1355" s="10"/>
    </row>
    <row r="1356" spans="3:4" x14ac:dyDescent="0.2">
      <c r="C1356" s="12"/>
      <c r="D1356" s="10"/>
    </row>
    <row r="1357" spans="3:4" x14ac:dyDescent="0.2">
      <c r="C1357" s="12"/>
      <c r="D1357" s="10"/>
    </row>
    <row r="1358" spans="3:4" x14ac:dyDescent="0.2">
      <c r="C1358" s="12"/>
      <c r="D1358" s="10"/>
    </row>
    <row r="1359" spans="3:4" x14ac:dyDescent="0.2">
      <c r="C1359" s="12"/>
      <c r="D1359" s="10"/>
    </row>
    <row r="1360" spans="3:4" x14ac:dyDescent="0.2">
      <c r="C1360" s="12"/>
      <c r="D1360" s="10"/>
    </row>
    <row r="1361" spans="3:4" x14ac:dyDescent="0.2">
      <c r="C1361" s="12"/>
      <c r="D1361" s="10"/>
    </row>
    <row r="1362" spans="3:4" x14ac:dyDescent="0.2">
      <c r="C1362" s="12"/>
      <c r="D1362" s="10"/>
    </row>
    <row r="1363" spans="3:4" x14ac:dyDescent="0.2">
      <c r="C1363" s="12"/>
      <c r="D1363" s="10"/>
    </row>
    <row r="1364" spans="3:4" x14ac:dyDescent="0.2">
      <c r="C1364" s="12"/>
      <c r="D1364" s="10"/>
    </row>
    <row r="1365" spans="3:4" x14ac:dyDescent="0.2">
      <c r="C1365" s="12"/>
      <c r="D1365" s="10"/>
    </row>
    <row r="1366" spans="3:4" x14ac:dyDescent="0.2">
      <c r="C1366" s="12"/>
      <c r="D1366" s="10"/>
    </row>
    <row r="1367" spans="3:4" x14ac:dyDescent="0.2">
      <c r="C1367" s="12"/>
      <c r="D1367" s="10"/>
    </row>
    <row r="1368" spans="3:4" x14ac:dyDescent="0.2">
      <c r="C1368" s="12"/>
      <c r="D1368" s="10"/>
    </row>
    <row r="1369" spans="3:4" x14ac:dyDescent="0.2">
      <c r="C1369" s="12"/>
      <c r="D1369" s="10"/>
    </row>
    <row r="1370" spans="3:4" x14ac:dyDescent="0.2">
      <c r="C1370" s="12"/>
      <c r="D1370" s="10"/>
    </row>
    <row r="1371" spans="3:4" x14ac:dyDescent="0.2">
      <c r="C1371" s="12"/>
      <c r="D1371" s="10"/>
    </row>
    <row r="1372" spans="3:4" x14ac:dyDescent="0.2">
      <c r="C1372" s="12"/>
      <c r="D1372" s="10"/>
    </row>
    <row r="1373" spans="3:4" x14ac:dyDescent="0.2">
      <c r="C1373" s="12"/>
      <c r="D1373" s="10"/>
    </row>
    <row r="1374" spans="3:4" x14ac:dyDescent="0.2">
      <c r="C1374" s="12"/>
      <c r="D1374" s="10"/>
    </row>
    <row r="1375" spans="3:4" x14ac:dyDescent="0.2">
      <c r="C1375" s="12"/>
      <c r="D1375" s="10"/>
    </row>
    <row r="1376" spans="3:4" x14ac:dyDescent="0.2">
      <c r="C1376" s="12"/>
      <c r="D1376" s="10"/>
    </row>
    <row r="1377" spans="3:4" x14ac:dyDescent="0.2">
      <c r="C1377" s="12"/>
      <c r="D1377" s="10"/>
    </row>
    <row r="1378" spans="3:4" x14ac:dyDescent="0.2">
      <c r="C1378" s="12"/>
      <c r="D1378" s="10"/>
    </row>
    <row r="1379" spans="3:4" x14ac:dyDescent="0.2">
      <c r="C1379" s="12"/>
      <c r="D1379" s="10"/>
    </row>
    <row r="1380" spans="3:4" x14ac:dyDescent="0.2">
      <c r="C1380" s="12"/>
      <c r="D1380" s="10"/>
    </row>
    <row r="1381" spans="3:4" x14ac:dyDescent="0.2">
      <c r="C1381" s="12"/>
      <c r="D1381" s="10"/>
    </row>
    <row r="1382" spans="3:4" x14ac:dyDescent="0.2">
      <c r="C1382" s="12"/>
      <c r="D1382" s="10"/>
    </row>
    <row r="1383" spans="3:4" x14ac:dyDescent="0.2">
      <c r="C1383" s="12"/>
      <c r="D1383" s="10"/>
    </row>
    <row r="1384" spans="3:4" x14ac:dyDescent="0.2">
      <c r="C1384" s="12"/>
      <c r="D1384" s="10"/>
    </row>
    <row r="1385" spans="3:4" x14ac:dyDescent="0.2">
      <c r="C1385" s="12"/>
      <c r="D1385" s="10"/>
    </row>
    <row r="1386" spans="3:4" x14ac:dyDescent="0.2">
      <c r="C1386" s="12"/>
      <c r="D1386" s="10"/>
    </row>
    <row r="1387" spans="3:4" x14ac:dyDescent="0.2">
      <c r="C1387" s="12"/>
      <c r="D1387" s="10"/>
    </row>
    <row r="1388" spans="3:4" x14ac:dyDescent="0.2">
      <c r="C1388" s="12"/>
      <c r="D1388" s="10"/>
    </row>
    <row r="1389" spans="3:4" x14ac:dyDescent="0.2">
      <c r="C1389" s="12"/>
      <c r="D1389" s="10"/>
    </row>
    <row r="1390" spans="3:4" x14ac:dyDescent="0.2">
      <c r="C1390" s="12"/>
      <c r="D1390" s="10"/>
    </row>
    <row r="1391" spans="3:4" x14ac:dyDescent="0.2">
      <c r="C1391" s="12"/>
      <c r="D1391" s="10"/>
    </row>
    <row r="1392" spans="3:4" x14ac:dyDescent="0.2">
      <c r="C1392" s="12"/>
      <c r="D1392" s="10"/>
    </row>
    <row r="1393" spans="3:4" x14ac:dyDescent="0.2">
      <c r="C1393" s="12"/>
      <c r="D1393" s="10"/>
    </row>
    <row r="1394" spans="3:4" x14ac:dyDescent="0.2">
      <c r="C1394" s="12"/>
      <c r="D1394" s="10"/>
    </row>
    <row r="1395" spans="3:4" x14ac:dyDescent="0.2">
      <c r="C1395" s="12"/>
      <c r="D1395" s="10"/>
    </row>
    <row r="1396" spans="3:4" x14ac:dyDescent="0.2">
      <c r="C1396" s="12"/>
      <c r="D1396" s="10"/>
    </row>
    <row r="1397" spans="3:4" x14ac:dyDescent="0.2">
      <c r="C1397" s="12"/>
      <c r="D1397" s="10"/>
    </row>
    <row r="1398" spans="3:4" x14ac:dyDescent="0.2">
      <c r="C1398" s="12"/>
      <c r="D1398" s="10"/>
    </row>
    <row r="1399" spans="3:4" x14ac:dyDescent="0.2">
      <c r="C1399" s="12"/>
      <c r="D1399" s="10"/>
    </row>
    <row r="1400" spans="3:4" x14ac:dyDescent="0.2">
      <c r="C1400" s="12"/>
      <c r="D1400" s="10"/>
    </row>
    <row r="1401" spans="3:4" x14ac:dyDescent="0.2">
      <c r="C1401" s="12"/>
      <c r="D1401" s="10"/>
    </row>
    <row r="1402" spans="3:4" x14ac:dyDescent="0.2">
      <c r="C1402" s="12"/>
      <c r="D1402" s="10"/>
    </row>
    <row r="1403" spans="3:4" x14ac:dyDescent="0.2">
      <c r="C1403" s="12"/>
      <c r="D1403" s="10"/>
    </row>
    <row r="1404" spans="3:4" x14ac:dyDescent="0.2">
      <c r="C1404" s="12"/>
      <c r="D1404" s="10"/>
    </row>
    <row r="1405" spans="3:4" x14ac:dyDescent="0.2">
      <c r="C1405" s="12"/>
      <c r="D1405" s="10"/>
    </row>
    <row r="1406" spans="3:4" x14ac:dyDescent="0.2">
      <c r="C1406" s="12"/>
      <c r="D1406" s="10"/>
    </row>
    <row r="1407" spans="3:4" x14ac:dyDescent="0.2">
      <c r="C1407" s="12"/>
      <c r="D1407" s="10"/>
    </row>
    <row r="1408" spans="3:4" x14ac:dyDescent="0.2">
      <c r="C1408" s="12"/>
      <c r="D1408" s="10"/>
    </row>
    <row r="1409" spans="3:4" x14ac:dyDescent="0.2">
      <c r="C1409" s="12"/>
      <c r="D1409" s="10"/>
    </row>
    <row r="1410" spans="3:4" x14ac:dyDescent="0.2">
      <c r="C1410" s="12"/>
      <c r="D1410" s="10"/>
    </row>
    <row r="1411" spans="3:4" x14ac:dyDescent="0.2">
      <c r="C1411" s="12"/>
      <c r="D1411" s="10"/>
    </row>
    <row r="1412" spans="3:4" x14ac:dyDescent="0.2">
      <c r="C1412" s="12"/>
      <c r="D1412" s="10"/>
    </row>
    <row r="1413" spans="3:4" x14ac:dyDescent="0.2">
      <c r="C1413" s="12"/>
      <c r="D1413" s="10"/>
    </row>
    <row r="1414" spans="3:4" x14ac:dyDescent="0.2">
      <c r="C1414" s="12"/>
      <c r="D1414" s="10"/>
    </row>
    <row r="1415" spans="3:4" x14ac:dyDescent="0.2">
      <c r="C1415" s="12"/>
      <c r="D1415" s="10"/>
    </row>
    <row r="1416" spans="3:4" x14ac:dyDescent="0.2">
      <c r="C1416" s="12"/>
      <c r="D1416" s="10"/>
    </row>
    <row r="1417" spans="3:4" x14ac:dyDescent="0.2">
      <c r="C1417" s="12"/>
      <c r="D1417" s="10"/>
    </row>
    <row r="1418" spans="3:4" x14ac:dyDescent="0.2">
      <c r="C1418" s="12"/>
      <c r="D1418" s="10"/>
    </row>
    <row r="1419" spans="3:4" x14ac:dyDescent="0.2">
      <c r="C1419" s="12"/>
      <c r="D1419" s="10"/>
    </row>
    <row r="1420" spans="3:4" x14ac:dyDescent="0.2">
      <c r="C1420" s="12"/>
      <c r="D1420" s="10"/>
    </row>
    <row r="1421" spans="3:4" x14ac:dyDescent="0.2">
      <c r="C1421" s="12"/>
      <c r="D1421" s="10"/>
    </row>
    <row r="1422" spans="3:4" x14ac:dyDescent="0.2">
      <c r="C1422" s="12"/>
      <c r="D1422" s="10"/>
    </row>
    <row r="1423" spans="3:4" x14ac:dyDescent="0.2">
      <c r="C1423" s="12"/>
      <c r="D1423" s="10"/>
    </row>
    <row r="1424" spans="3:4" x14ac:dyDescent="0.2">
      <c r="C1424" s="12"/>
      <c r="D1424" s="10"/>
    </row>
    <row r="1425" spans="3:4" x14ac:dyDescent="0.2">
      <c r="C1425" s="12"/>
      <c r="D1425" s="10"/>
    </row>
    <row r="1426" spans="3:4" x14ac:dyDescent="0.2">
      <c r="C1426" s="12"/>
      <c r="D1426" s="10"/>
    </row>
    <row r="1427" spans="3:4" x14ac:dyDescent="0.2">
      <c r="C1427" s="12"/>
      <c r="D1427" s="10"/>
    </row>
    <row r="1428" spans="3:4" x14ac:dyDescent="0.2">
      <c r="C1428" s="12"/>
      <c r="D1428" s="10"/>
    </row>
    <row r="1429" spans="3:4" x14ac:dyDescent="0.2">
      <c r="C1429" s="12"/>
      <c r="D1429" s="10"/>
    </row>
    <row r="1430" spans="3:4" x14ac:dyDescent="0.2">
      <c r="C1430" s="12"/>
      <c r="D1430" s="10"/>
    </row>
    <row r="1431" spans="3:4" x14ac:dyDescent="0.2">
      <c r="C1431" s="12"/>
      <c r="D1431" s="10"/>
    </row>
    <row r="1432" spans="3:4" x14ac:dyDescent="0.2">
      <c r="C1432" s="12"/>
      <c r="D1432" s="10"/>
    </row>
    <row r="1433" spans="3:4" x14ac:dyDescent="0.2">
      <c r="C1433" s="12"/>
      <c r="D1433" s="10"/>
    </row>
    <row r="1434" spans="3:4" x14ac:dyDescent="0.2">
      <c r="C1434" s="12"/>
      <c r="D1434" s="10"/>
    </row>
    <row r="1435" spans="3:4" x14ac:dyDescent="0.2">
      <c r="C1435" s="12"/>
      <c r="D1435" s="10"/>
    </row>
    <row r="1436" spans="3:4" x14ac:dyDescent="0.2">
      <c r="C1436" s="12"/>
      <c r="D1436" s="10"/>
    </row>
    <row r="1437" spans="3:4" x14ac:dyDescent="0.2">
      <c r="C1437" s="12"/>
      <c r="D1437" s="10"/>
    </row>
    <row r="1438" spans="3:4" x14ac:dyDescent="0.2">
      <c r="C1438" s="12"/>
      <c r="D1438" s="10"/>
    </row>
    <row r="1439" spans="3:4" x14ac:dyDescent="0.2">
      <c r="C1439" s="12"/>
      <c r="D1439" s="10"/>
    </row>
    <row r="1440" spans="3:4" x14ac:dyDescent="0.2">
      <c r="C1440" s="12"/>
      <c r="D1440" s="10"/>
    </row>
    <row r="1441" spans="3:4" x14ac:dyDescent="0.2">
      <c r="C1441" s="12"/>
      <c r="D1441" s="10"/>
    </row>
    <row r="1442" spans="3:4" x14ac:dyDescent="0.2">
      <c r="C1442" s="12"/>
      <c r="D1442" s="10"/>
    </row>
    <row r="1443" spans="3:4" x14ac:dyDescent="0.2">
      <c r="C1443" s="12"/>
      <c r="D1443" s="10"/>
    </row>
    <row r="1444" spans="3:4" x14ac:dyDescent="0.2">
      <c r="C1444" s="12"/>
      <c r="D1444" s="10"/>
    </row>
    <row r="1445" spans="3:4" x14ac:dyDescent="0.2">
      <c r="C1445" s="12"/>
      <c r="D1445" s="10"/>
    </row>
    <row r="1446" spans="3:4" x14ac:dyDescent="0.2">
      <c r="C1446" s="12"/>
      <c r="D1446" s="10"/>
    </row>
    <row r="1447" spans="3:4" x14ac:dyDescent="0.2">
      <c r="C1447" s="12"/>
      <c r="D1447" s="10"/>
    </row>
    <row r="1448" spans="3:4" x14ac:dyDescent="0.2">
      <c r="C1448" s="12"/>
      <c r="D1448" s="10"/>
    </row>
    <row r="1449" spans="3:4" x14ac:dyDescent="0.2">
      <c r="C1449" s="12"/>
      <c r="D1449" s="10"/>
    </row>
    <row r="1450" spans="3:4" x14ac:dyDescent="0.2">
      <c r="C1450" s="12"/>
      <c r="D1450" s="10"/>
    </row>
    <row r="1451" spans="3:4" x14ac:dyDescent="0.2">
      <c r="C1451" s="12"/>
      <c r="D1451" s="10"/>
    </row>
    <row r="1452" spans="3:4" x14ac:dyDescent="0.2">
      <c r="C1452" s="12"/>
      <c r="D1452" s="10"/>
    </row>
    <row r="1453" spans="3:4" x14ac:dyDescent="0.2">
      <c r="C1453" s="12"/>
      <c r="D1453" s="10"/>
    </row>
    <row r="1454" spans="3:4" x14ac:dyDescent="0.2">
      <c r="C1454" s="12"/>
      <c r="D1454" s="10"/>
    </row>
    <row r="1455" spans="3:4" x14ac:dyDescent="0.2">
      <c r="C1455" s="12"/>
      <c r="D1455" s="10"/>
    </row>
    <row r="1456" spans="3:4" x14ac:dyDescent="0.2">
      <c r="C1456" s="12"/>
      <c r="D1456" s="10"/>
    </row>
    <row r="1457" spans="3:4" x14ac:dyDescent="0.2">
      <c r="C1457" s="12"/>
      <c r="D1457" s="10"/>
    </row>
    <row r="1458" spans="3:4" x14ac:dyDescent="0.2">
      <c r="C1458" s="12"/>
      <c r="D1458" s="10"/>
    </row>
    <row r="1459" spans="3:4" x14ac:dyDescent="0.2">
      <c r="C1459" s="12"/>
      <c r="D1459" s="10"/>
    </row>
    <row r="1460" spans="3:4" x14ac:dyDescent="0.2">
      <c r="C1460" s="12"/>
      <c r="D1460" s="10"/>
    </row>
    <row r="1461" spans="3:4" x14ac:dyDescent="0.2">
      <c r="C1461" s="12"/>
      <c r="D1461" s="10"/>
    </row>
    <row r="1462" spans="3:4" x14ac:dyDescent="0.2">
      <c r="C1462" s="12"/>
      <c r="D1462" s="10"/>
    </row>
    <row r="1463" spans="3:4" x14ac:dyDescent="0.2">
      <c r="C1463" s="12"/>
      <c r="D1463" s="10"/>
    </row>
    <row r="1464" spans="3:4" x14ac:dyDescent="0.2">
      <c r="C1464" s="12"/>
      <c r="D1464" s="10"/>
    </row>
    <row r="1465" spans="3:4" x14ac:dyDescent="0.2">
      <c r="C1465" s="12"/>
      <c r="D1465" s="10"/>
    </row>
    <row r="1466" spans="3:4" x14ac:dyDescent="0.2">
      <c r="C1466" s="12"/>
      <c r="D1466" s="10"/>
    </row>
    <row r="1467" spans="3:4" x14ac:dyDescent="0.2">
      <c r="C1467" s="12"/>
      <c r="D1467" s="10"/>
    </row>
    <row r="1468" spans="3:4" x14ac:dyDescent="0.2">
      <c r="C1468" s="12"/>
      <c r="D1468" s="10"/>
    </row>
    <row r="1469" spans="3:4" x14ac:dyDescent="0.2">
      <c r="C1469" s="12"/>
      <c r="D1469" s="10"/>
    </row>
    <row r="1470" spans="3:4" x14ac:dyDescent="0.2">
      <c r="C1470" s="12"/>
      <c r="D1470" s="10"/>
    </row>
    <row r="1471" spans="3:4" x14ac:dyDescent="0.2">
      <c r="C1471" s="12"/>
      <c r="D1471" s="10"/>
    </row>
    <row r="1472" spans="3:4" x14ac:dyDescent="0.2">
      <c r="C1472" s="12"/>
      <c r="D1472" s="10"/>
    </row>
    <row r="1473" spans="3:4" x14ac:dyDescent="0.2">
      <c r="C1473" s="12"/>
      <c r="D1473" s="10"/>
    </row>
    <row r="1474" spans="3:4" x14ac:dyDescent="0.2">
      <c r="C1474" s="12"/>
      <c r="D1474" s="10"/>
    </row>
    <row r="1475" spans="3:4" x14ac:dyDescent="0.2">
      <c r="C1475" s="12"/>
      <c r="D1475" s="10"/>
    </row>
    <row r="1476" spans="3:4" x14ac:dyDescent="0.2">
      <c r="C1476" s="12"/>
      <c r="D1476" s="10"/>
    </row>
    <row r="1477" spans="3:4" x14ac:dyDescent="0.2">
      <c r="C1477" s="12"/>
      <c r="D1477" s="10"/>
    </row>
    <row r="1478" spans="3:4" x14ac:dyDescent="0.2">
      <c r="C1478" s="12"/>
      <c r="D1478" s="10"/>
    </row>
    <row r="1479" spans="3:4" x14ac:dyDescent="0.2">
      <c r="C1479" s="12"/>
      <c r="D1479" s="10"/>
    </row>
    <row r="1480" spans="3:4" x14ac:dyDescent="0.2">
      <c r="C1480" s="12"/>
      <c r="D1480" s="10"/>
    </row>
    <row r="1481" spans="3:4" x14ac:dyDescent="0.2">
      <c r="C1481" s="12"/>
      <c r="D1481" s="10"/>
    </row>
    <row r="1482" spans="3:4" x14ac:dyDescent="0.2">
      <c r="C1482" s="12"/>
      <c r="D1482" s="10"/>
    </row>
    <row r="1483" spans="3:4" x14ac:dyDescent="0.2">
      <c r="C1483" s="12"/>
      <c r="D1483" s="10"/>
    </row>
    <row r="1484" spans="3:4" x14ac:dyDescent="0.2">
      <c r="C1484" s="12"/>
      <c r="D1484" s="10"/>
    </row>
    <row r="1485" spans="3:4" x14ac:dyDescent="0.2">
      <c r="C1485" s="12"/>
      <c r="D1485" s="10"/>
    </row>
    <row r="1486" spans="3:4" x14ac:dyDescent="0.2">
      <c r="C1486" s="12"/>
      <c r="D1486" s="10"/>
    </row>
    <row r="1487" spans="3:4" x14ac:dyDescent="0.2">
      <c r="C1487" s="12"/>
    </row>
    <row r="1488" spans="3:4" x14ac:dyDescent="0.2">
      <c r="C1488" s="12"/>
    </row>
    <row r="1489" spans="3:3" x14ac:dyDescent="0.2">
      <c r="C1489" s="12"/>
    </row>
    <row r="1490" spans="3:3" x14ac:dyDescent="0.2">
      <c r="C1490" s="12"/>
    </row>
    <row r="1491" spans="3:3" x14ac:dyDescent="0.2">
      <c r="C1491" s="12"/>
    </row>
    <row r="1492" spans="3:3" x14ac:dyDescent="0.2">
      <c r="C1492" s="12"/>
    </row>
    <row r="1493" spans="3:3" x14ac:dyDescent="0.2">
      <c r="C1493" s="12"/>
    </row>
    <row r="1494" spans="3:3" x14ac:dyDescent="0.2">
      <c r="C1494" s="12"/>
    </row>
    <row r="1495" spans="3:3" x14ac:dyDescent="0.2">
      <c r="C1495" s="12"/>
    </row>
    <row r="1496" spans="3:3" x14ac:dyDescent="0.2">
      <c r="C1496" s="12"/>
    </row>
    <row r="1497" spans="3:3" x14ac:dyDescent="0.2">
      <c r="C1497" s="12"/>
    </row>
    <row r="1498" spans="3:3" x14ac:dyDescent="0.2">
      <c r="C1498" s="12"/>
    </row>
    <row r="1499" spans="3:3" x14ac:dyDescent="0.2">
      <c r="C1499" s="12"/>
    </row>
    <row r="1500" spans="3:3" x14ac:dyDescent="0.2">
      <c r="C1500" s="12"/>
    </row>
    <row r="1501" spans="3:3" x14ac:dyDescent="0.2">
      <c r="C1501" s="12"/>
    </row>
    <row r="1502" spans="3:3" x14ac:dyDescent="0.2">
      <c r="C1502" s="12"/>
    </row>
    <row r="1503" spans="3:3" x14ac:dyDescent="0.2">
      <c r="C1503" s="12"/>
    </row>
    <row r="1504" spans="3:3" x14ac:dyDescent="0.2">
      <c r="C1504" s="12"/>
    </row>
    <row r="1505" spans="3:3" x14ac:dyDescent="0.2">
      <c r="C1505" s="12"/>
    </row>
    <row r="1506" spans="3:3" x14ac:dyDescent="0.2">
      <c r="C1506" s="12"/>
    </row>
    <row r="1507" spans="3:3" x14ac:dyDescent="0.2">
      <c r="C1507" s="12"/>
    </row>
    <row r="1508" spans="3:3" x14ac:dyDescent="0.2">
      <c r="C1508" s="12"/>
    </row>
    <row r="1509" spans="3:3" x14ac:dyDescent="0.2">
      <c r="C1509" s="12"/>
    </row>
    <row r="1510" spans="3:3" x14ac:dyDescent="0.2">
      <c r="C1510" s="12"/>
    </row>
    <row r="1511" spans="3:3" x14ac:dyDescent="0.2">
      <c r="C1511" s="12"/>
    </row>
    <row r="1512" spans="3:3" x14ac:dyDescent="0.2">
      <c r="C1512" s="12"/>
    </row>
    <row r="1513" spans="3:3" x14ac:dyDescent="0.2">
      <c r="C1513" s="12"/>
    </row>
    <row r="1514" spans="3:3" x14ac:dyDescent="0.2">
      <c r="C1514" s="12"/>
    </row>
    <row r="1515" spans="3:3" x14ac:dyDescent="0.2">
      <c r="C1515" s="12"/>
    </row>
    <row r="1516" spans="3:3" x14ac:dyDescent="0.2">
      <c r="C1516" s="12"/>
    </row>
    <row r="1517" spans="3:3" x14ac:dyDescent="0.2">
      <c r="C1517" s="12"/>
    </row>
    <row r="1518" spans="3:3" x14ac:dyDescent="0.2">
      <c r="C1518" s="12"/>
    </row>
    <row r="1519" spans="3:3" x14ac:dyDescent="0.2">
      <c r="C1519" s="12"/>
    </row>
    <row r="1520" spans="3:3" x14ac:dyDescent="0.2">
      <c r="C1520" s="12"/>
    </row>
    <row r="1521" spans="3:3" x14ac:dyDescent="0.2">
      <c r="C1521" s="12"/>
    </row>
    <row r="1522" spans="3:3" x14ac:dyDescent="0.2">
      <c r="C1522" s="12"/>
    </row>
    <row r="1523" spans="3:3" x14ac:dyDescent="0.2">
      <c r="C1523" s="12"/>
    </row>
    <row r="1524" spans="3:3" x14ac:dyDescent="0.2">
      <c r="C1524" s="12"/>
    </row>
    <row r="1525" spans="3:3" x14ac:dyDescent="0.2">
      <c r="C1525" s="12"/>
    </row>
    <row r="1526" spans="3:3" x14ac:dyDescent="0.2">
      <c r="C1526" s="12"/>
    </row>
    <row r="1527" spans="3:3" x14ac:dyDescent="0.2">
      <c r="C1527" s="12"/>
    </row>
    <row r="1528" spans="3:3" x14ac:dyDescent="0.2">
      <c r="C1528" s="12"/>
    </row>
    <row r="1529" spans="3:3" x14ac:dyDescent="0.2">
      <c r="C1529" s="12"/>
    </row>
    <row r="1530" spans="3:3" x14ac:dyDescent="0.2">
      <c r="C1530" s="12"/>
    </row>
    <row r="1531" spans="3:3" x14ac:dyDescent="0.2">
      <c r="C1531" s="12"/>
    </row>
    <row r="1532" spans="3:3" x14ac:dyDescent="0.2">
      <c r="C1532" s="12"/>
    </row>
    <row r="1533" spans="3:3" x14ac:dyDescent="0.2">
      <c r="C1533" s="12"/>
    </row>
    <row r="1534" spans="3:3" x14ac:dyDescent="0.2">
      <c r="C1534" s="12"/>
    </row>
    <row r="1535" spans="3:3" x14ac:dyDescent="0.2">
      <c r="C1535" s="12"/>
    </row>
    <row r="1536" spans="3:3" x14ac:dyDescent="0.2">
      <c r="C1536" s="12"/>
    </row>
    <row r="1537" spans="3:3" x14ac:dyDescent="0.2">
      <c r="C1537" s="12"/>
    </row>
    <row r="1538" spans="3:3" x14ac:dyDescent="0.2">
      <c r="C1538" s="12"/>
    </row>
    <row r="1539" spans="3:3" x14ac:dyDescent="0.2">
      <c r="C1539" s="12"/>
    </row>
    <row r="1540" spans="3:3" x14ac:dyDescent="0.2">
      <c r="C1540" s="12"/>
    </row>
    <row r="1541" spans="3:3" x14ac:dyDescent="0.2">
      <c r="C1541" s="12"/>
    </row>
    <row r="1542" spans="3:3" x14ac:dyDescent="0.2">
      <c r="C1542" s="12"/>
    </row>
    <row r="1543" spans="3:3" x14ac:dyDescent="0.2">
      <c r="C1543" s="12"/>
    </row>
    <row r="1544" spans="3:3" x14ac:dyDescent="0.2">
      <c r="C1544" s="12"/>
    </row>
    <row r="1545" spans="3:3" x14ac:dyDescent="0.2">
      <c r="C1545" s="12"/>
    </row>
    <row r="1546" spans="3:3" x14ac:dyDescent="0.2">
      <c r="C1546" s="12"/>
    </row>
    <row r="1547" spans="3:3" x14ac:dyDescent="0.2">
      <c r="C1547" s="12"/>
    </row>
    <row r="1548" spans="3:3" x14ac:dyDescent="0.2">
      <c r="C1548" s="12"/>
    </row>
    <row r="1549" spans="3:3" x14ac:dyDescent="0.2">
      <c r="C1549" s="12"/>
    </row>
    <row r="1550" spans="3:3" x14ac:dyDescent="0.2">
      <c r="C1550" s="12"/>
    </row>
    <row r="1551" spans="3:3" x14ac:dyDescent="0.2">
      <c r="C1551" s="12"/>
    </row>
    <row r="1552" spans="3:3" x14ac:dyDescent="0.2">
      <c r="C1552" s="12"/>
    </row>
    <row r="1553" spans="3:3" x14ac:dyDescent="0.2">
      <c r="C1553" s="12"/>
    </row>
    <row r="1554" spans="3:3" x14ac:dyDescent="0.2">
      <c r="C1554" s="12"/>
    </row>
    <row r="1555" spans="3:3" x14ac:dyDescent="0.2">
      <c r="C1555" s="12"/>
    </row>
    <row r="1556" spans="3:3" x14ac:dyDescent="0.2">
      <c r="C1556" s="12"/>
    </row>
    <row r="1557" spans="3:3" x14ac:dyDescent="0.2">
      <c r="C1557" s="12"/>
    </row>
    <row r="1558" spans="3:3" x14ac:dyDescent="0.2">
      <c r="C1558" s="12"/>
    </row>
    <row r="1559" spans="3:3" x14ac:dyDescent="0.2">
      <c r="C1559" s="12"/>
    </row>
    <row r="1560" spans="3:3" x14ac:dyDescent="0.2">
      <c r="C1560" s="12"/>
    </row>
    <row r="1561" spans="3:3" x14ac:dyDescent="0.2">
      <c r="C1561" s="12"/>
    </row>
    <row r="1562" spans="3:3" x14ac:dyDescent="0.2">
      <c r="C1562" s="12"/>
    </row>
    <row r="1563" spans="3:3" x14ac:dyDescent="0.2">
      <c r="C1563" s="12"/>
    </row>
    <row r="1564" spans="3:3" x14ac:dyDescent="0.2">
      <c r="C1564" s="12"/>
    </row>
    <row r="1565" spans="3:3" x14ac:dyDescent="0.2">
      <c r="C1565" s="12"/>
    </row>
    <row r="1566" spans="3:3" x14ac:dyDescent="0.2">
      <c r="C1566" s="12"/>
    </row>
    <row r="1567" spans="3:3" x14ac:dyDescent="0.2">
      <c r="C1567" s="12"/>
    </row>
    <row r="1568" spans="3:3" x14ac:dyDescent="0.2">
      <c r="C1568" s="12"/>
    </row>
    <row r="1569" spans="3:3" x14ac:dyDescent="0.2">
      <c r="C1569" s="12"/>
    </row>
    <row r="1570" spans="3:3" x14ac:dyDescent="0.2">
      <c r="C1570" s="12"/>
    </row>
    <row r="1571" spans="3:3" x14ac:dyDescent="0.2">
      <c r="C1571" s="12"/>
    </row>
    <row r="1572" spans="3:3" x14ac:dyDescent="0.2">
      <c r="C1572" s="12"/>
    </row>
    <row r="1573" spans="3:3" x14ac:dyDescent="0.2">
      <c r="C1573" s="12"/>
    </row>
    <row r="1574" spans="3:3" x14ac:dyDescent="0.2">
      <c r="C1574" s="12"/>
    </row>
    <row r="1575" spans="3:3" x14ac:dyDescent="0.2">
      <c r="C1575" s="12"/>
    </row>
    <row r="1576" spans="3:3" x14ac:dyDescent="0.2">
      <c r="C1576" s="12"/>
    </row>
    <row r="1577" spans="3:3" x14ac:dyDescent="0.2">
      <c r="C1577" s="12"/>
    </row>
    <row r="1578" spans="3:3" x14ac:dyDescent="0.2">
      <c r="C1578" s="12"/>
    </row>
    <row r="1579" spans="3:3" x14ac:dyDescent="0.2">
      <c r="C1579" s="12"/>
    </row>
    <row r="1580" spans="3:3" x14ac:dyDescent="0.2">
      <c r="C1580" s="12"/>
    </row>
    <row r="1581" spans="3:3" x14ac:dyDescent="0.2">
      <c r="C1581" s="12"/>
    </row>
    <row r="1582" spans="3:3" x14ac:dyDescent="0.2">
      <c r="C1582" s="12"/>
    </row>
    <row r="1583" spans="3:3" x14ac:dyDescent="0.2">
      <c r="C1583" s="12"/>
    </row>
    <row r="1584" spans="3:3" x14ac:dyDescent="0.2">
      <c r="C1584" s="12"/>
    </row>
    <row r="1585" spans="3:3" x14ac:dyDescent="0.2">
      <c r="C1585" s="12"/>
    </row>
    <row r="1586" spans="3:3" x14ac:dyDescent="0.2">
      <c r="C1586" s="12"/>
    </row>
    <row r="1587" spans="3:3" x14ac:dyDescent="0.2">
      <c r="C1587" s="12"/>
    </row>
    <row r="1588" spans="3:3" x14ac:dyDescent="0.2">
      <c r="C1588" s="12"/>
    </row>
    <row r="1589" spans="3:3" x14ac:dyDescent="0.2">
      <c r="C1589" s="12"/>
    </row>
    <row r="1590" spans="3:3" x14ac:dyDescent="0.2">
      <c r="C1590" s="12"/>
    </row>
    <row r="1591" spans="3:3" x14ac:dyDescent="0.2">
      <c r="C1591" s="12"/>
    </row>
    <row r="1592" spans="3:3" x14ac:dyDescent="0.2">
      <c r="C1592" s="12"/>
    </row>
    <row r="1593" spans="3:3" x14ac:dyDescent="0.2">
      <c r="C1593" s="12"/>
    </row>
    <row r="1594" spans="3:3" x14ac:dyDescent="0.2">
      <c r="C1594" s="12"/>
    </row>
    <row r="1595" spans="3:3" x14ac:dyDescent="0.2">
      <c r="C1595" s="12"/>
    </row>
    <row r="1596" spans="3:3" x14ac:dyDescent="0.2">
      <c r="C1596" s="12"/>
    </row>
    <row r="1597" spans="3:3" x14ac:dyDescent="0.2">
      <c r="C1597" s="12"/>
    </row>
    <row r="1598" spans="3:3" x14ac:dyDescent="0.2">
      <c r="C1598" s="12"/>
    </row>
    <row r="1599" spans="3:3" x14ac:dyDescent="0.2">
      <c r="C1599" s="12"/>
    </row>
    <row r="1600" spans="3:3" x14ac:dyDescent="0.2">
      <c r="C1600" s="12"/>
    </row>
    <row r="1601" spans="3:3" x14ac:dyDescent="0.2">
      <c r="C1601" s="12"/>
    </row>
    <row r="1602" spans="3:3" x14ac:dyDescent="0.2">
      <c r="C1602" s="12"/>
    </row>
    <row r="1603" spans="3:3" x14ac:dyDescent="0.2">
      <c r="C1603" s="12"/>
    </row>
    <row r="1604" spans="3:3" x14ac:dyDescent="0.2">
      <c r="C1604" s="12"/>
    </row>
    <row r="1605" spans="3:3" x14ac:dyDescent="0.2">
      <c r="C1605" s="12"/>
    </row>
    <row r="1606" spans="3:3" x14ac:dyDescent="0.2">
      <c r="C1606" s="12"/>
    </row>
    <row r="1607" spans="3:3" x14ac:dyDescent="0.2">
      <c r="C1607" s="12"/>
    </row>
    <row r="1608" spans="3:3" x14ac:dyDescent="0.2">
      <c r="C1608" s="12"/>
    </row>
    <row r="1609" spans="3:3" x14ac:dyDescent="0.2">
      <c r="C1609" s="12"/>
    </row>
    <row r="1610" spans="3:3" x14ac:dyDescent="0.2">
      <c r="C1610" s="12"/>
    </row>
    <row r="1611" spans="3:3" x14ac:dyDescent="0.2">
      <c r="C1611" s="12"/>
    </row>
    <row r="1612" spans="3:3" x14ac:dyDescent="0.2">
      <c r="C1612" s="12"/>
    </row>
    <row r="1613" spans="3:3" x14ac:dyDescent="0.2">
      <c r="C1613" s="12"/>
    </row>
    <row r="1614" spans="3:3" x14ac:dyDescent="0.2">
      <c r="C1614" s="12"/>
    </row>
    <row r="1615" spans="3:3" x14ac:dyDescent="0.2">
      <c r="C1615" s="12"/>
    </row>
    <row r="1616" spans="3:3" x14ac:dyDescent="0.2">
      <c r="C1616" s="12"/>
    </row>
    <row r="1617" spans="3:3" x14ac:dyDescent="0.2">
      <c r="C1617" s="12"/>
    </row>
    <row r="1618" spans="3:3" x14ac:dyDescent="0.2">
      <c r="C1618" s="12"/>
    </row>
    <row r="1619" spans="3:3" x14ac:dyDescent="0.2">
      <c r="C1619" s="12"/>
    </row>
    <row r="1620" spans="3:3" x14ac:dyDescent="0.2">
      <c r="C1620" s="12"/>
    </row>
    <row r="1621" spans="3:3" x14ac:dyDescent="0.2">
      <c r="C1621" s="12"/>
    </row>
    <row r="1622" spans="3:3" x14ac:dyDescent="0.2">
      <c r="C1622" s="12"/>
    </row>
    <row r="1623" spans="3:3" x14ac:dyDescent="0.2">
      <c r="C1623" s="12"/>
    </row>
    <row r="1624" spans="3:3" x14ac:dyDescent="0.2">
      <c r="C1624" s="12"/>
    </row>
    <row r="1625" spans="3:3" x14ac:dyDescent="0.2">
      <c r="C1625" s="12"/>
    </row>
    <row r="1626" spans="3:3" x14ac:dyDescent="0.2">
      <c r="C1626" s="12"/>
    </row>
    <row r="1627" spans="3:3" x14ac:dyDescent="0.2">
      <c r="C1627" s="12"/>
    </row>
    <row r="1628" spans="3:3" x14ac:dyDescent="0.2">
      <c r="C1628" s="12"/>
    </row>
    <row r="1629" spans="3:3" x14ac:dyDescent="0.2">
      <c r="C1629" s="12"/>
    </row>
    <row r="1630" spans="3:3" x14ac:dyDescent="0.2">
      <c r="C1630" s="12"/>
    </row>
    <row r="1631" spans="3:3" x14ac:dyDescent="0.2">
      <c r="C1631" s="12"/>
    </row>
    <row r="1632" spans="3:3" x14ac:dyDescent="0.2">
      <c r="C1632" s="12"/>
    </row>
    <row r="1633" spans="3:3" x14ac:dyDescent="0.2">
      <c r="C1633" s="12"/>
    </row>
    <row r="1634" spans="3:3" x14ac:dyDescent="0.2">
      <c r="C1634" s="12"/>
    </row>
    <row r="1635" spans="3:3" x14ac:dyDescent="0.2">
      <c r="C1635" s="12"/>
    </row>
    <row r="1636" spans="3:3" x14ac:dyDescent="0.2">
      <c r="C1636" s="12"/>
    </row>
    <row r="1637" spans="3:3" x14ac:dyDescent="0.2">
      <c r="C1637" s="12"/>
    </row>
    <row r="1638" spans="3:3" x14ac:dyDescent="0.2">
      <c r="C1638" s="12"/>
    </row>
    <row r="1639" spans="3:3" x14ac:dyDescent="0.2">
      <c r="C1639" s="12"/>
    </row>
    <row r="1640" spans="3:3" x14ac:dyDescent="0.2">
      <c r="C1640" s="12"/>
    </row>
    <row r="1641" spans="3:3" x14ac:dyDescent="0.2">
      <c r="C1641" s="12"/>
    </row>
    <row r="1642" spans="3:3" x14ac:dyDescent="0.2">
      <c r="C1642" s="12"/>
    </row>
    <row r="1643" spans="3:3" x14ac:dyDescent="0.2">
      <c r="C1643" s="12"/>
    </row>
    <row r="1644" spans="3:3" x14ac:dyDescent="0.2">
      <c r="C1644" s="12"/>
    </row>
    <row r="1645" spans="3:3" x14ac:dyDescent="0.2">
      <c r="C1645" s="12"/>
    </row>
    <row r="1646" spans="3:3" x14ac:dyDescent="0.2">
      <c r="C1646" s="12"/>
    </row>
    <row r="1647" spans="3:3" x14ac:dyDescent="0.2">
      <c r="C1647" s="12"/>
    </row>
    <row r="1648" spans="3:3" x14ac:dyDescent="0.2">
      <c r="C1648" s="12"/>
    </row>
    <row r="1649" spans="3:3" x14ac:dyDescent="0.2">
      <c r="C1649" s="12"/>
    </row>
    <row r="1650" spans="3:3" x14ac:dyDescent="0.2">
      <c r="C1650" s="12"/>
    </row>
    <row r="1651" spans="3:3" x14ac:dyDescent="0.2">
      <c r="C1651" s="12"/>
    </row>
    <row r="1652" spans="3:3" x14ac:dyDescent="0.2">
      <c r="C1652" s="12"/>
    </row>
    <row r="1653" spans="3:3" x14ac:dyDescent="0.2">
      <c r="C1653" s="12"/>
    </row>
    <row r="1654" spans="3:3" x14ac:dyDescent="0.2">
      <c r="C1654" s="12"/>
    </row>
    <row r="1655" spans="3:3" x14ac:dyDescent="0.2">
      <c r="C1655" s="12"/>
    </row>
    <row r="1656" spans="3:3" x14ac:dyDescent="0.2">
      <c r="C1656" s="12"/>
    </row>
    <row r="1657" spans="3:3" x14ac:dyDescent="0.2">
      <c r="C1657" s="12"/>
    </row>
    <row r="1658" spans="3:3" x14ac:dyDescent="0.2">
      <c r="C1658" s="12"/>
    </row>
    <row r="1659" spans="3:3" x14ac:dyDescent="0.2">
      <c r="C1659" s="12"/>
    </row>
    <row r="1660" spans="3:3" x14ac:dyDescent="0.2">
      <c r="C1660" s="12"/>
    </row>
    <row r="1661" spans="3:3" x14ac:dyDescent="0.2">
      <c r="C1661" s="12"/>
    </row>
    <row r="1662" spans="3:3" x14ac:dyDescent="0.2">
      <c r="C1662" s="12"/>
    </row>
    <row r="1663" spans="3:3" x14ac:dyDescent="0.2">
      <c r="C1663" s="12"/>
    </row>
    <row r="1664" spans="3:3" x14ac:dyDescent="0.2">
      <c r="C1664" s="12"/>
    </row>
    <row r="1665" spans="3:3" x14ac:dyDescent="0.2">
      <c r="C1665" s="12"/>
    </row>
    <row r="1666" spans="3:3" x14ac:dyDescent="0.2">
      <c r="C1666" s="12"/>
    </row>
    <row r="1667" spans="3:3" x14ac:dyDescent="0.2">
      <c r="C1667" s="12"/>
    </row>
    <row r="1668" spans="3:3" x14ac:dyDescent="0.2">
      <c r="C1668" s="12"/>
    </row>
    <row r="1669" spans="3:3" x14ac:dyDescent="0.2">
      <c r="C1669" s="12"/>
    </row>
    <row r="1670" spans="3:3" x14ac:dyDescent="0.2">
      <c r="C1670" s="12"/>
    </row>
    <row r="1671" spans="3:3" x14ac:dyDescent="0.2">
      <c r="C1671" s="12"/>
    </row>
    <row r="1672" spans="3:3" x14ac:dyDescent="0.2">
      <c r="C1672" s="12"/>
    </row>
    <row r="1673" spans="3:3" x14ac:dyDescent="0.2">
      <c r="C1673" s="12"/>
    </row>
    <row r="1674" spans="3:3" x14ac:dyDescent="0.2">
      <c r="C1674" s="12"/>
    </row>
    <row r="1675" spans="3:3" x14ac:dyDescent="0.2">
      <c r="C1675" s="12"/>
    </row>
    <row r="1676" spans="3:3" x14ac:dyDescent="0.2">
      <c r="C1676" s="12"/>
    </row>
    <row r="1677" spans="3:3" x14ac:dyDescent="0.2">
      <c r="C1677" s="12"/>
    </row>
    <row r="1678" spans="3:3" x14ac:dyDescent="0.2">
      <c r="C1678" s="12"/>
    </row>
    <row r="1679" spans="3:3" x14ac:dyDescent="0.2">
      <c r="C1679" s="12"/>
    </row>
    <row r="1680" spans="3:3" x14ac:dyDescent="0.2">
      <c r="C1680" s="12"/>
    </row>
    <row r="1681" spans="3:3" x14ac:dyDescent="0.2">
      <c r="C1681" s="12"/>
    </row>
    <row r="1682" spans="3:3" x14ac:dyDescent="0.2">
      <c r="C1682" s="12"/>
    </row>
    <row r="1683" spans="3:3" x14ac:dyDescent="0.2">
      <c r="C1683" s="12"/>
    </row>
    <row r="1684" spans="3:3" x14ac:dyDescent="0.2">
      <c r="C1684" s="12"/>
    </row>
    <row r="1685" spans="3:3" x14ac:dyDescent="0.2">
      <c r="C1685" s="12"/>
    </row>
    <row r="1686" spans="3:3" x14ac:dyDescent="0.2">
      <c r="C1686" s="12"/>
    </row>
    <row r="1687" spans="3:3" x14ac:dyDescent="0.2">
      <c r="C1687" s="12"/>
    </row>
    <row r="1688" spans="3:3" x14ac:dyDescent="0.2">
      <c r="C1688" s="12"/>
    </row>
    <row r="1689" spans="3:3" x14ac:dyDescent="0.2">
      <c r="C1689" s="12"/>
    </row>
    <row r="1690" spans="3:3" x14ac:dyDescent="0.2">
      <c r="C1690" s="12"/>
    </row>
    <row r="1691" spans="3:3" x14ac:dyDescent="0.2">
      <c r="C1691" s="12"/>
    </row>
    <row r="1692" spans="3:3" x14ac:dyDescent="0.2">
      <c r="C1692" s="12"/>
    </row>
    <row r="1693" spans="3:3" x14ac:dyDescent="0.2">
      <c r="C1693" s="12"/>
    </row>
    <row r="1694" spans="3:3" x14ac:dyDescent="0.2">
      <c r="C1694" s="12"/>
    </row>
    <row r="1695" spans="3:3" x14ac:dyDescent="0.2">
      <c r="C1695" s="12"/>
    </row>
    <row r="1696" spans="3:3" x14ac:dyDescent="0.2">
      <c r="C1696" s="12"/>
    </row>
    <row r="1697" spans="3:3" x14ac:dyDescent="0.2">
      <c r="C1697" s="12"/>
    </row>
    <row r="1698" spans="3:3" x14ac:dyDescent="0.2">
      <c r="C1698" s="12"/>
    </row>
    <row r="1699" spans="3:3" x14ac:dyDescent="0.2">
      <c r="C1699" s="12"/>
    </row>
    <row r="1700" spans="3:3" x14ac:dyDescent="0.2">
      <c r="C1700" s="12"/>
    </row>
    <row r="1701" spans="3:3" x14ac:dyDescent="0.2">
      <c r="C1701" s="12"/>
    </row>
    <row r="1702" spans="3:3" x14ac:dyDescent="0.2">
      <c r="C1702" s="12"/>
    </row>
    <row r="1703" spans="3:3" x14ac:dyDescent="0.2">
      <c r="C1703" s="12"/>
    </row>
    <row r="1704" spans="3:3" x14ac:dyDescent="0.2">
      <c r="C1704" s="12"/>
    </row>
    <row r="1705" spans="3:3" x14ac:dyDescent="0.2">
      <c r="C1705" s="12"/>
    </row>
    <row r="1706" spans="3:3" x14ac:dyDescent="0.2">
      <c r="C1706" s="12"/>
    </row>
    <row r="1707" spans="3:3" x14ac:dyDescent="0.2">
      <c r="C1707" s="12"/>
    </row>
    <row r="1708" spans="3:3" x14ac:dyDescent="0.2">
      <c r="C1708" s="12"/>
    </row>
    <row r="1709" spans="3:3" x14ac:dyDescent="0.2">
      <c r="C1709" s="12"/>
    </row>
    <row r="1710" spans="3:3" x14ac:dyDescent="0.2">
      <c r="C1710" s="12"/>
    </row>
    <row r="1711" spans="3:3" x14ac:dyDescent="0.2">
      <c r="C1711" s="12"/>
    </row>
    <row r="1712" spans="3:3" x14ac:dyDescent="0.2">
      <c r="C1712" s="12"/>
    </row>
    <row r="1713" spans="3:3" x14ac:dyDescent="0.2">
      <c r="C1713" s="12"/>
    </row>
    <row r="1714" spans="3:3" x14ac:dyDescent="0.2">
      <c r="C1714" s="12"/>
    </row>
    <row r="1715" spans="3:3" x14ac:dyDescent="0.2">
      <c r="C1715" s="12"/>
    </row>
    <row r="1716" spans="3:3" x14ac:dyDescent="0.2">
      <c r="C1716" s="12"/>
    </row>
    <row r="1717" spans="3:3" x14ac:dyDescent="0.2">
      <c r="C1717" s="12"/>
    </row>
    <row r="1718" spans="3:3" x14ac:dyDescent="0.2">
      <c r="C1718" s="12"/>
    </row>
    <row r="1719" spans="3:3" x14ac:dyDescent="0.2">
      <c r="C1719" s="12"/>
    </row>
    <row r="1720" spans="3:3" x14ac:dyDescent="0.2">
      <c r="C1720" s="12"/>
    </row>
    <row r="1721" spans="3:3" x14ac:dyDescent="0.2">
      <c r="C1721" s="12"/>
    </row>
    <row r="1722" spans="3:3" x14ac:dyDescent="0.2">
      <c r="C1722" s="12"/>
    </row>
    <row r="1723" spans="3:3" x14ac:dyDescent="0.2">
      <c r="C1723" s="12"/>
    </row>
    <row r="1724" spans="3:3" x14ac:dyDescent="0.2">
      <c r="C1724" s="12"/>
    </row>
    <row r="1725" spans="3:3" x14ac:dyDescent="0.2">
      <c r="C1725" s="12"/>
    </row>
    <row r="1726" spans="3:3" x14ac:dyDescent="0.2">
      <c r="C1726" s="12"/>
    </row>
    <row r="1727" spans="3:3" x14ac:dyDescent="0.2">
      <c r="C1727" s="12"/>
    </row>
    <row r="1728" spans="3:3" x14ac:dyDescent="0.2">
      <c r="C1728" s="12"/>
    </row>
    <row r="1729" spans="3:3" x14ac:dyDescent="0.2">
      <c r="C1729" s="12"/>
    </row>
    <row r="1730" spans="3:3" x14ac:dyDescent="0.2">
      <c r="C1730" s="12"/>
    </row>
    <row r="1731" spans="3:3" x14ac:dyDescent="0.2">
      <c r="C1731" s="12"/>
    </row>
    <row r="1732" spans="3:3" x14ac:dyDescent="0.2">
      <c r="C1732" s="12"/>
    </row>
    <row r="1733" spans="3:3" x14ac:dyDescent="0.2">
      <c r="C1733" s="12"/>
    </row>
    <row r="1734" spans="3:3" x14ac:dyDescent="0.2">
      <c r="C1734" s="12"/>
    </row>
    <row r="1735" spans="3:3" x14ac:dyDescent="0.2">
      <c r="C1735" s="12"/>
    </row>
    <row r="1736" spans="3:3" x14ac:dyDescent="0.2">
      <c r="C1736" s="12"/>
    </row>
    <row r="1737" spans="3:3" x14ac:dyDescent="0.2">
      <c r="C1737" s="12"/>
    </row>
    <row r="1738" spans="3:3" x14ac:dyDescent="0.2">
      <c r="C1738" s="12"/>
    </row>
    <row r="1739" spans="3:3" x14ac:dyDescent="0.2">
      <c r="C1739" s="12"/>
    </row>
    <row r="1740" spans="3:3" x14ac:dyDescent="0.2">
      <c r="C1740" s="12"/>
    </row>
    <row r="1741" spans="3:3" x14ac:dyDescent="0.2">
      <c r="C1741" s="12"/>
    </row>
    <row r="1742" spans="3:3" x14ac:dyDescent="0.2">
      <c r="C1742" s="12"/>
    </row>
    <row r="1743" spans="3:3" x14ac:dyDescent="0.2">
      <c r="C1743" s="12"/>
    </row>
    <row r="1744" spans="3:3" x14ac:dyDescent="0.2">
      <c r="C1744" s="12"/>
    </row>
    <row r="1745" spans="3:3" x14ac:dyDescent="0.2">
      <c r="C1745" s="12"/>
    </row>
    <row r="1746" spans="3:3" x14ac:dyDescent="0.2">
      <c r="C1746" s="12"/>
    </row>
    <row r="1747" spans="3:3" x14ac:dyDescent="0.2">
      <c r="C1747" s="12"/>
    </row>
    <row r="1748" spans="3:3" x14ac:dyDescent="0.2">
      <c r="C1748" s="12"/>
    </row>
    <row r="1749" spans="3:3" x14ac:dyDescent="0.2">
      <c r="C1749" s="12"/>
    </row>
    <row r="1750" spans="3:3" x14ac:dyDescent="0.2">
      <c r="C1750" s="12"/>
    </row>
    <row r="1751" spans="3:3" x14ac:dyDescent="0.2">
      <c r="C1751" s="12"/>
    </row>
    <row r="1752" spans="3:3" x14ac:dyDescent="0.2">
      <c r="C1752" s="12"/>
    </row>
    <row r="1753" spans="3:3" x14ac:dyDescent="0.2">
      <c r="C1753" s="12"/>
    </row>
    <row r="1754" spans="3:3" x14ac:dyDescent="0.2">
      <c r="C1754" s="12"/>
    </row>
    <row r="1755" spans="3:3" x14ac:dyDescent="0.2">
      <c r="C1755" s="12"/>
    </row>
    <row r="1756" spans="3:3" x14ac:dyDescent="0.2">
      <c r="C1756" s="12"/>
    </row>
    <row r="1757" spans="3:3" x14ac:dyDescent="0.2">
      <c r="C1757" s="12"/>
    </row>
    <row r="1758" spans="3:3" x14ac:dyDescent="0.2">
      <c r="C1758" s="12"/>
    </row>
    <row r="1759" spans="3:3" x14ac:dyDescent="0.2">
      <c r="C1759" s="12"/>
    </row>
    <row r="1760" spans="3:3" x14ac:dyDescent="0.2">
      <c r="C1760" s="12"/>
    </row>
    <row r="1761" spans="3:3" x14ac:dyDescent="0.2">
      <c r="C1761" s="12"/>
    </row>
    <row r="1762" spans="3:3" x14ac:dyDescent="0.2">
      <c r="C1762" s="12"/>
    </row>
    <row r="1763" spans="3:3" x14ac:dyDescent="0.2">
      <c r="C1763" s="12"/>
    </row>
    <row r="1764" spans="3:3" x14ac:dyDescent="0.2">
      <c r="C1764" s="12"/>
    </row>
    <row r="1765" spans="3:3" x14ac:dyDescent="0.2">
      <c r="C1765" s="12"/>
    </row>
    <row r="1766" spans="3:3" x14ac:dyDescent="0.2">
      <c r="C1766" s="12"/>
    </row>
    <row r="1767" spans="3:3" x14ac:dyDescent="0.2">
      <c r="C1767" s="12"/>
    </row>
    <row r="1768" spans="3:3" x14ac:dyDescent="0.2">
      <c r="C1768" s="12"/>
    </row>
    <row r="1769" spans="3:3" x14ac:dyDescent="0.2">
      <c r="C1769" s="12"/>
    </row>
    <row r="1770" spans="3:3" x14ac:dyDescent="0.2">
      <c r="C1770" s="12"/>
    </row>
    <row r="1771" spans="3:3" x14ac:dyDescent="0.2">
      <c r="C1771" s="12"/>
    </row>
    <row r="1772" spans="3:3" x14ac:dyDescent="0.2">
      <c r="C1772" s="12"/>
    </row>
    <row r="1773" spans="3:3" x14ac:dyDescent="0.2">
      <c r="C1773" s="12"/>
    </row>
    <row r="1774" spans="3:3" x14ac:dyDescent="0.2">
      <c r="C1774" s="12"/>
    </row>
    <row r="1775" spans="3:3" x14ac:dyDescent="0.2">
      <c r="C1775" s="12"/>
    </row>
    <row r="1776" spans="3:3" x14ac:dyDescent="0.2">
      <c r="C1776" s="12"/>
    </row>
    <row r="1777" spans="3:3" x14ac:dyDescent="0.2">
      <c r="C1777" s="12"/>
    </row>
    <row r="1778" spans="3:3" x14ac:dyDescent="0.2">
      <c r="C1778" s="12"/>
    </row>
    <row r="1779" spans="3:3" x14ac:dyDescent="0.2">
      <c r="C1779" s="12"/>
    </row>
    <row r="1780" spans="3:3" x14ac:dyDescent="0.2">
      <c r="C1780" s="12"/>
    </row>
    <row r="1781" spans="3:3" x14ac:dyDescent="0.2">
      <c r="C1781" s="12"/>
    </row>
    <row r="1782" spans="3:3" x14ac:dyDescent="0.2">
      <c r="C1782" s="12"/>
    </row>
    <row r="1783" spans="3:3" x14ac:dyDescent="0.2">
      <c r="C1783" s="12"/>
    </row>
    <row r="1784" spans="3:3" x14ac:dyDescent="0.2">
      <c r="C1784" s="12"/>
    </row>
    <row r="1785" spans="3:3" x14ac:dyDescent="0.2">
      <c r="C1785" s="12"/>
    </row>
    <row r="1786" spans="3:3" x14ac:dyDescent="0.2">
      <c r="C1786" s="12"/>
    </row>
    <row r="1787" spans="3:3" x14ac:dyDescent="0.2">
      <c r="C1787" s="12"/>
    </row>
    <row r="1788" spans="3:3" x14ac:dyDescent="0.2">
      <c r="C1788" s="12"/>
    </row>
    <row r="1789" spans="3:3" x14ac:dyDescent="0.2">
      <c r="C1789" s="12"/>
    </row>
    <row r="1790" spans="3:3" x14ac:dyDescent="0.2">
      <c r="C1790" s="12"/>
    </row>
    <row r="1791" spans="3:3" x14ac:dyDescent="0.2">
      <c r="C1791" s="12"/>
    </row>
    <row r="1792" spans="3:3" x14ac:dyDescent="0.2">
      <c r="C1792" s="12"/>
    </row>
    <row r="1793" spans="3:3" x14ac:dyDescent="0.2">
      <c r="C1793" s="12"/>
    </row>
    <row r="1794" spans="3:3" x14ac:dyDescent="0.2">
      <c r="C1794" s="12"/>
    </row>
    <row r="1795" spans="3:3" x14ac:dyDescent="0.2">
      <c r="C1795" s="12"/>
    </row>
    <row r="1796" spans="3:3" x14ac:dyDescent="0.2">
      <c r="C1796" s="12"/>
    </row>
    <row r="1797" spans="3:3" x14ac:dyDescent="0.2">
      <c r="C1797" s="12"/>
    </row>
    <row r="1798" spans="3:3" x14ac:dyDescent="0.2">
      <c r="C1798" s="12"/>
    </row>
    <row r="1799" spans="3:3" x14ac:dyDescent="0.2">
      <c r="C1799" s="12"/>
    </row>
    <row r="1800" spans="3:3" x14ac:dyDescent="0.2">
      <c r="C1800" s="12"/>
    </row>
    <row r="1801" spans="3:3" x14ac:dyDescent="0.2">
      <c r="C1801" s="12"/>
    </row>
    <row r="1802" spans="3:3" x14ac:dyDescent="0.2">
      <c r="C1802" s="12"/>
    </row>
    <row r="1803" spans="3:3" x14ac:dyDescent="0.2">
      <c r="C1803" s="12"/>
    </row>
    <row r="1804" spans="3:3" x14ac:dyDescent="0.2">
      <c r="C1804" s="12"/>
    </row>
    <row r="1805" spans="3:3" x14ac:dyDescent="0.2">
      <c r="C1805" s="12"/>
    </row>
    <row r="1806" spans="3:3" x14ac:dyDescent="0.2">
      <c r="C1806" s="12"/>
    </row>
    <row r="1807" spans="3:3" x14ac:dyDescent="0.2">
      <c r="C1807" s="12"/>
    </row>
    <row r="1808" spans="3:3" x14ac:dyDescent="0.2">
      <c r="C1808" s="12"/>
    </row>
    <row r="1809" spans="3:3" x14ac:dyDescent="0.2">
      <c r="C1809" s="12"/>
    </row>
    <row r="1810" spans="3:3" x14ac:dyDescent="0.2">
      <c r="C1810" s="12"/>
    </row>
    <row r="1811" spans="3:3" x14ac:dyDescent="0.2">
      <c r="C1811" s="12"/>
    </row>
    <row r="1812" spans="3:3" x14ac:dyDescent="0.2">
      <c r="C1812" s="12"/>
    </row>
    <row r="1813" spans="3:3" x14ac:dyDescent="0.2">
      <c r="C1813" s="12"/>
    </row>
    <row r="1814" spans="3:3" x14ac:dyDescent="0.2">
      <c r="C1814" s="12"/>
    </row>
    <row r="1815" spans="3:3" x14ac:dyDescent="0.2">
      <c r="C1815" s="12"/>
    </row>
    <row r="1816" spans="3:3" x14ac:dyDescent="0.2">
      <c r="C1816" s="12"/>
    </row>
    <row r="1817" spans="3:3" x14ac:dyDescent="0.2">
      <c r="C1817" s="12"/>
    </row>
    <row r="1818" spans="3:3" x14ac:dyDescent="0.2">
      <c r="C1818" s="12"/>
    </row>
    <row r="1819" spans="3:3" x14ac:dyDescent="0.2">
      <c r="C1819" s="12"/>
    </row>
    <row r="1820" spans="3:3" x14ac:dyDescent="0.2">
      <c r="C1820" s="12"/>
    </row>
    <row r="1821" spans="3:3" x14ac:dyDescent="0.2">
      <c r="C1821" s="12"/>
    </row>
    <row r="1822" spans="3:3" x14ac:dyDescent="0.2">
      <c r="C1822" s="12"/>
    </row>
    <row r="1823" spans="3:3" x14ac:dyDescent="0.2">
      <c r="C1823" s="12"/>
    </row>
    <row r="1824" spans="3:3" x14ac:dyDescent="0.2">
      <c r="C1824" s="12"/>
    </row>
    <row r="1825" spans="3:3" x14ac:dyDescent="0.2">
      <c r="C1825" s="12"/>
    </row>
    <row r="1826" spans="3:3" x14ac:dyDescent="0.2">
      <c r="C1826" s="12"/>
    </row>
    <row r="1827" spans="3:3" x14ac:dyDescent="0.2">
      <c r="C1827" s="12"/>
    </row>
    <row r="1828" spans="3:3" x14ac:dyDescent="0.2">
      <c r="C1828" s="12"/>
    </row>
    <row r="1829" spans="3:3" x14ac:dyDescent="0.2">
      <c r="C1829" s="12"/>
    </row>
    <row r="1830" spans="3:3" x14ac:dyDescent="0.2">
      <c r="C1830" s="12"/>
    </row>
    <row r="1831" spans="3:3" x14ac:dyDescent="0.2">
      <c r="C1831" s="12"/>
    </row>
    <row r="1832" spans="3:3" x14ac:dyDescent="0.2">
      <c r="C1832" s="12"/>
    </row>
    <row r="1833" spans="3:3" x14ac:dyDescent="0.2">
      <c r="C1833" s="12"/>
    </row>
    <row r="1834" spans="3:3" x14ac:dyDescent="0.2">
      <c r="C1834" s="12"/>
    </row>
    <row r="1835" spans="3:3" x14ac:dyDescent="0.2">
      <c r="C1835" s="12"/>
    </row>
    <row r="1836" spans="3:3" x14ac:dyDescent="0.2">
      <c r="C1836" s="12"/>
    </row>
    <row r="1837" spans="3:3" x14ac:dyDescent="0.2">
      <c r="C1837" s="12"/>
    </row>
    <row r="1838" spans="3:3" x14ac:dyDescent="0.2">
      <c r="C1838" s="12"/>
    </row>
    <row r="1839" spans="3:3" x14ac:dyDescent="0.2">
      <c r="C1839" s="12"/>
    </row>
    <row r="1840" spans="3:3" x14ac:dyDescent="0.2">
      <c r="C1840" s="12"/>
    </row>
    <row r="1841" spans="3:3" x14ac:dyDescent="0.2">
      <c r="C1841" s="12"/>
    </row>
    <row r="1842" spans="3:3" x14ac:dyDescent="0.2">
      <c r="C1842" s="12"/>
    </row>
    <row r="1843" spans="3:3" x14ac:dyDescent="0.2">
      <c r="C1843" s="12"/>
    </row>
    <row r="1844" spans="3:3" x14ac:dyDescent="0.2">
      <c r="C1844" s="12"/>
    </row>
    <row r="1845" spans="3:3" x14ac:dyDescent="0.2">
      <c r="C1845" s="12"/>
    </row>
    <row r="1846" spans="3:3" x14ac:dyDescent="0.2">
      <c r="C1846" s="12"/>
    </row>
    <row r="1847" spans="3:3" x14ac:dyDescent="0.2">
      <c r="C1847" s="12"/>
    </row>
    <row r="1848" spans="3:3" x14ac:dyDescent="0.2">
      <c r="C1848" s="12"/>
    </row>
    <row r="1849" spans="3:3" x14ac:dyDescent="0.2">
      <c r="C1849" s="12"/>
    </row>
    <row r="1850" spans="3:3" x14ac:dyDescent="0.2">
      <c r="C1850" s="12"/>
    </row>
    <row r="1851" spans="3:3" x14ac:dyDescent="0.2">
      <c r="C1851" s="12"/>
    </row>
    <row r="1852" spans="3:3" x14ac:dyDescent="0.2">
      <c r="C1852" s="12"/>
    </row>
    <row r="1853" spans="3:3" x14ac:dyDescent="0.2">
      <c r="C1853" s="12"/>
    </row>
    <row r="1854" spans="3:3" x14ac:dyDescent="0.2">
      <c r="C1854" s="12"/>
    </row>
    <row r="1855" spans="3:3" x14ac:dyDescent="0.2">
      <c r="C1855" s="12"/>
    </row>
    <row r="1856" spans="3:3" x14ac:dyDescent="0.2">
      <c r="C1856" s="12"/>
    </row>
    <row r="1857" spans="3:3" x14ac:dyDescent="0.2">
      <c r="C1857" s="12"/>
    </row>
    <row r="1858" spans="3:3" x14ac:dyDescent="0.2">
      <c r="C1858" s="12"/>
    </row>
    <row r="1859" spans="3:3" x14ac:dyDescent="0.2">
      <c r="C1859" s="12"/>
    </row>
    <row r="1860" spans="3:3" x14ac:dyDescent="0.2">
      <c r="C1860" s="12"/>
    </row>
    <row r="1861" spans="3:3" x14ac:dyDescent="0.2">
      <c r="C1861" s="12"/>
    </row>
    <row r="1862" spans="3:3" x14ac:dyDescent="0.2">
      <c r="C1862" s="12"/>
    </row>
    <row r="1863" spans="3:3" x14ac:dyDescent="0.2">
      <c r="C1863" s="12"/>
    </row>
    <row r="1864" spans="3:3" x14ac:dyDescent="0.2">
      <c r="C1864" s="12"/>
    </row>
    <row r="1865" spans="3:3" x14ac:dyDescent="0.2">
      <c r="C1865" s="12"/>
    </row>
    <row r="1866" spans="3:3" x14ac:dyDescent="0.2">
      <c r="C1866" s="12"/>
    </row>
    <row r="1867" spans="3:3" x14ac:dyDescent="0.2">
      <c r="C1867" s="12"/>
    </row>
    <row r="1868" spans="3:3" x14ac:dyDescent="0.2">
      <c r="C1868" s="12"/>
    </row>
    <row r="1869" spans="3:3" x14ac:dyDescent="0.2">
      <c r="C1869" s="12"/>
    </row>
    <row r="1870" spans="3:3" x14ac:dyDescent="0.2">
      <c r="C1870" s="12"/>
    </row>
    <row r="1871" spans="3:3" x14ac:dyDescent="0.2">
      <c r="C1871" s="12"/>
    </row>
    <row r="1872" spans="3:3" x14ac:dyDescent="0.2">
      <c r="C1872" s="12"/>
    </row>
    <row r="1873" spans="3:3" x14ac:dyDescent="0.2">
      <c r="C1873" s="12"/>
    </row>
    <row r="1874" spans="3:3" x14ac:dyDescent="0.2">
      <c r="C1874" s="12"/>
    </row>
    <row r="1875" spans="3:3" x14ac:dyDescent="0.2">
      <c r="C1875" s="12"/>
    </row>
    <row r="1876" spans="3:3" x14ac:dyDescent="0.2">
      <c r="C1876" s="12"/>
    </row>
    <row r="1877" spans="3:3" x14ac:dyDescent="0.2">
      <c r="C1877" s="12"/>
    </row>
    <row r="1878" spans="3:3" x14ac:dyDescent="0.2">
      <c r="C1878" s="12"/>
    </row>
    <row r="1879" spans="3:3" x14ac:dyDescent="0.2">
      <c r="C1879" s="12"/>
    </row>
    <row r="1880" spans="3:3" x14ac:dyDescent="0.2">
      <c r="C1880" s="12"/>
    </row>
    <row r="1881" spans="3:3" x14ac:dyDescent="0.2">
      <c r="C1881" s="12"/>
    </row>
    <row r="1882" spans="3:3" x14ac:dyDescent="0.2">
      <c r="C1882" s="12"/>
    </row>
    <row r="1883" spans="3:3" x14ac:dyDescent="0.2">
      <c r="C1883" s="12"/>
    </row>
    <row r="1884" spans="3:3" x14ac:dyDescent="0.2">
      <c r="C1884" s="12"/>
    </row>
    <row r="1885" spans="3:3" x14ac:dyDescent="0.2">
      <c r="C1885" s="12"/>
    </row>
    <row r="1886" spans="3:3" x14ac:dyDescent="0.2">
      <c r="C1886" s="12"/>
    </row>
    <row r="1887" spans="3:3" x14ac:dyDescent="0.2">
      <c r="C1887" s="12"/>
    </row>
    <row r="1888" spans="3:3" x14ac:dyDescent="0.2">
      <c r="C1888" s="12"/>
    </row>
    <row r="1889" spans="3:3" x14ac:dyDescent="0.2">
      <c r="C1889" s="12"/>
    </row>
    <row r="1890" spans="3:3" x14ac:dyDescent="0.2">
      <c r="C1890" s="12"/>
    </row>
    <row r="1891" spans="3:3" x14ac:dyDescent="0.2">
      <c r="C1891" s="12"/>
    </row>
    <row r="1892" spans="3:3" x14ac:dyDescent="0.2">
      <c r="C1892" s="12"/>
    </row>
    <row r="1893" spans="3:3" x14ac:dyDescent="0.2">
      <c r="C1893" s="12"/>
    </row>
    <row r="1894" spans="3:3" x14ac:dyDescent="0.2">
      <c r="C1894" s="12"/>
    </row>
    <row r="1895" spans="3:3" x14ac:dyDescent="0.2">
      <c r="C1895" s="12"/>
    </row>
    <row r="1896" spans="3:3" x14ac:dyDescent="0.2">
      <c r="C1896" s="12"/>
    </row>
    <row r="1897" spans="3:3" x14ac:dyDescent="0.2">
      <c r="C1897" s="12"/>
    </row>
    <row r="1898" spans="3:3" x14ac:dyDescent="0.2">
      <c r="C1898" s="12"/>
    </row>
    <row r="1899" spans="3:3" x14ac:dyDescent="0.2">
      <c r="C1899" s="12"/>
    </row>
    <row r="1900" spans="3:3" x14ac:dyDescent="0.2">
      <c r="C1900" s="12"/>
    </row>
    <row r="1901" spans="3:3" x14ac:dyDescent="0.2">
      <c r="C1901" s="12"/>
    </row>
    <row r="1902" spans="3:3" x14ac:dyDescent="0.2">
      <c r="C1902" s="12"/>
    </row>
    <row r="1903" spans="3:3" x14ac:dyDescent="0.2">
      <c r="C1903" s="12"/>
    </row>
    <row r="1904" spans="3:3" x14ac:dyDescent="0.2">
      <c r="C1904" s="12"/>
    </row>
    <row r="1905" spans="3:3" x14ac:dyDescent="0.2">
      <c r="C1905" s="12"/>
    </row>
    <row r="1906" spans="3:3" x14ac:dyDescent="0.2">
      <c r="C1906" s="12"/>
    </row>
    <row r="1907" spans="3:3" x14ac:dyDescent="0.2">
      <c r="C1907" s="12"/>
    </row>
    <row r="1908" spans="3:3" x14ac:dyDescent="0.2">
      <c r="C1908" s="12"/>
    </row>
    <row r="1909" spans="3:3" x14ac:dyDescent="0.2">
      <c r="C1909" s="12"/>
    </row>
    <row r="1910" spans="3:3" x14ac:dyDescent="0.2">
      <c r="C1910" s="12"/>
    </row>
    <row r="1911" spans="3:3" x14ac:dyDescent="0.2">
      <c r="C1911" s="12"/>
    </row>
    <row r="1912" spans="3:3" x14ac:dyDescent="0.2">
      <c r="C1912" s="12"/>
    </row>
    <row r="1913" spans="3:3" x14ac:dyDescent="0.2">
      <c r="C1913" s="12"/>
    </row>
    <row r="1914" spans="3:3" x14ac:dyDescent="0.2">
      <c r="C1914" s="12"/>
    </row>
    <row r="1915" spans="3:3" x14ac:dyDescent="0.2">
      <c r="C1915" s="12"/>
    </row>
    <row r="1916" spans="3:3" x14ac:dyDescent="0.2">
      <c r="C1916" s="12"/>
    </row>
    <row r="1917" spans="3:3" x14ac:dyDescent="0.2">
      <c r="C1917" s="12"/>
    </row>
    <row r="1918" spans="3:3" x14ac:dyDescent="0.2">
      <c r="C1918" s="12"/>
    </row>
    <row r="1919" spans="3:3" x14ac:dyDescent="0.2">
      <c r="C1919" s="12"/>
    </row>
    <row r="1920" spans="3:3" x14ac:dyDescent="0.2">
      <c r="C1920" s="12"/>
    </row>
    <row r="1921" spans="3:3" x14ac:dyDescent="0.2">
      <c r="C1921" s="12"/>
    </row>
    <row r="1922" spans="3:3" x14ac:dyDescent="0.2">
      <c r="C1922" s="12"/>
    </row>
    <row r="1923" spans="3:3" x14ac:dyDescent="0.2">
      <c r="C1923" s="12"/>
    </row>
    <row r="1924" spans="3:3" x14ac:dyDescent="0.2">
      <c r="C1924" s="12"/>
    </row>
    <row r="1925" spans="3:3" x14ac:dyDescent="0.2">
      <c r="C1925" s="12"/>
    </row>
    <row r="1926" spans="3:3" x14ac:dyDescent="0.2">
      <c r="C1926" s="12"/>
    </row>
    <row r="1927" spans="3:3" x14ac:dyDescent="0.2">
      <c r="C1927" s="12"/>
    </row>
    <row r="1928" spans="3:3" x14ac:dyDescent="0.2">
      <c r="C1928" s="12"/>
    </row>
    <row r="1929" spans="3:3" x14ac:dyDescent="0.2">
      <c r="C1929" s="12"/>
    </row>
    <row r="1930" spans="3:3" x14ac:dyDescent="0.2">
      <c r="C1930" s="12"/>
    </row>
    <row r="1931" spans="3:3" x14ac:dyDescent="0.2">
      <c r="C1931" s="12"/>
    </row>
    <row r="1932" spans="3:3" x14ac:dyDescent="0.2">
      <c r="C1932" s="12"/>
    </row>
    <row r="1933" spans="3:3" x14ac:dyDescent="0.2">
      <c r="C1933" s="12"/>
    </row>
    <row r="1934" spans="3:3" x14ac:dyDescent="0.2">
      <c r="C1934" s="12"/>
    </row>
    <row r="1935" spans="3:3" x14ac:dyDescent="0.2">
      <c r="C1935" s="12"/>
    </row>
    <row r="1936" spans="3:3" x14ac:dyDescent="0.2">
      <c r="C1936" s="12"/>
    </row>
    <row r="1937" spans="3:3" x14ac:dyDescent="0.2">
      <c r="C1937" s="12"/>
    </row>
    <row r="1938" spans="3:3" x14ac:dyDescent="0.2">
      <c r="C1938" s="12"/>
    </row>
    <row r="1939" spans="3:3" x14ac:dyDescent="0.2">
      <c r="C1939" s="12"/>
    </row>
    <row r="1940" spans="3:3" x14ac:dyDescent="0.2">
      <c r="C1940" s="12"/>
    </row>
    <row r="1941" spans="3:3" x14ac:dyDescent="0.2">
      <c r="C1941" s="12"/>
    </row>
    <row r="1942" spans="3:3" x14ac:dyDescent="0.2">
      <c r="C1942" s="12"/>
    </row>
    <row r="1943" spans="3:3" x14ac:dyDescent="0.2">
      <c r="C1943" s="12"/>
    </row>
    <row r="1944" spans="3:3" x14ac:dyDescent="0.2">
      <c r="C1944" s="12"/>
    </row>
    <row r="1945" spans="3:3" x14ac:dyDescent="0.2">
      <c r="C1945" s="12"/>
    </row>
    <row r="1946" spans="3:3" x14ac:dyDescent="0.2">
      <c r="C1946" s="12"/>
    </row>
    <row r="1947" spans="3:3" x14ac:dyDescent="0.2">
      <c r="C1947" s="12"/>
    </row>
    <row r="1948" spans="3:3" x14ac:dyDescent="0.2">
      <c r="C1948" s="12"/>
    </row>
    <row r="1949" spans="3:3" x14ac:dyDescent="0.2">
      <c r="C1949" s="12"/>
    </row>
    <row r="1950" spans="3:3" x14ac:dyDescent="0.2">
      <c r="C1950" s="12"/>
    </row>
    <row r="1951" spans="3:3" x14ac:dyDescent="0.2">
      <c r="C1951" s="12"/>
    </row>
    <row r="1952" spans="3:3" x14ac:dyDescent="0.2">
      <c r="C1952" s="12"/>
    </row>
    <row r="1953" spans="3:3" x14ac:dyDescent="0.2">
      <c r="C1953" s="12"/>
    </row>
    <row r="1954" spans="3:3" x14ac:dyDescent="0.2">
      <c r="C1954" s="12"/>
    </row>
    <row r="1955" spans="3:3" x14ac:dyDescent="0.2">
      <c r="C1955" s="12"/>
    </row>
    <row r="1956" spans="3:3" x14ac:dyDescent="0.2">
      <c r="C1956" s="12"/>
    </row>
    <row r="1957" spans="3:3" x14ac:dyDescent="0.2">
      <c r="C1957" s="12"/>
    </row>
    <row r="1958" spans="3:3" x14ac:dyDescent="0.2">
      <c r="C1958" s="12"/>
    </row>
    <row r="1959" spans="3:3" x14ac:dyDescent="0.2">
      <c r="C1959" s="12"/>
    </row>
    <row r="1960" spans="3:3" x14ac:dyDescent="0.2">
      <c r="C1960" s="12"/>
    </row>
    <row r="1961" spans="3:3" x14ac:dyDescent="0.2">
      <c r="C1961" s="12"/>
    </row>
    <row r="1962" spans="3:3" x14ac:dyDescent="0.2">
      <c r="C1962" s="12"/>
    </row>
    <row r="1963" spans="3:3" x14ac:dyDescent="0.2">
      <c r="C1963" s="12"/>
    </row>
    <row r="1964" spans="3:3" x14ac:dyDescent="0.2">
      <c r="C1964" s="12"/>
    </row>
    <row r="1965" spans="3:3" x14ac:dyDescent="0.2">
      <c r="C1965" s="12"/>
    </row>
    <row r="1966" spans="3:3" x14ac:dyDescent="0.2">
      <c r="C1966" s="12"/>
    </row>
    <row r="1967" spans="3:3" x14ac:dyDescent="0.2">
      <c r="C1967" s="12"/>
    </row>
    <row r="1968" spans="3:3" x14ac:dyDescent="0.2">
      <c r="C1968" s="12"/>
    </row>
    <row r="1969" spans="3:3" x14ac:dyDescent="0.2">
      <c r="C1969" s="12"/>
    </row>
    <row r="1970" spans="3:3" x14ac:dyDescent="0.2">
      <c r="C1970" s="12"/>
    </row>
    <row r="1971" spans="3:3" x14ac:dyDescent="0.2">
      <c r="C1971" s="12"/>
    </row>
    <row r="1972" spans="3:3" x14ac:dyDescent="0.2">
      <c r="C1972" s="12"/>
    </row>
    <row r="1973" spans="3:3" x14ac:dyDescent="0.2">
      <c r="C1973" s="12"/>
    </row>
    <row r="1974" spans="3:3" x14ac:dyDescent="0.2">
      <c r="C1974" s="12"/>
    </row>
    <row r="1975" spans="3:3" x14ac:dyDescent="0.2">
      <c r="C1975" s="12"/>
    </row>
    <row r="1976" spans="3:3" x14ac:dyDescent="0.2">
      <c r="C1976" s="12"/>
    </row>
    <row r="1977" spans="3:3" x14ac:dyDescent="0.2">
      <c r="C1977" s="12"/>
    </row>
    <row r="1978" spans="3:3" x14ac:dyDescent="0.2">
      <c r="C1978" s="12"/>
    </row>
    <row r="1979" spans="3:3" x14ac:dyDescent="0.2">
      <c r="C1979" s="12"/>
    </row>
    <row r="1980" spans="3:3" x14ac:dyDescent="0.2">
      <c r="C1980" s="12"/>
    </row>
    <row r="1981" spans="3:3" x14ac:dyDescent="0.2">
      <c r="C1981" s="12"/>
    </row>
    <row r="1982" spans="3:3" x14ac:dyDescent="0.2">
      <c r="C1982" s="12"/>
    </row>
    <row r="1983" spans="3:3" x14ac:dyDescent="0.2">
      <c r="C1983" s="12"/>
    </row>
    <row r="1984" spans="3:3" x14ac:dyDescent="0.2">
      <c r="C1984" s="12"/>
    </row>
    <row r="1985" spans="3:3" x14ac:dyDescent="0.2">
      <c r="C1985" s="12"/>
    </row>
    <row r="1986" spans="3:3" x14ac:dyDescent="0.2">
      <c r="C1986" s="12"/>
    </row>
    <row r="1987" spans="3:3" x14ac:dyDescent="0.2">
      <c r="C1987" s="12"/>
    </row>
    <row r="1988" spans="3:3" x14ac:dyDescent="0.2">
      <c r="C1988" s="12"/>
    </row>
    <row r="1989" spans="3:3" x14ac:dyDescent="0.2">
      <c r="C1989" s="12"/>
    </row>
    <row r="1990" spans="3:3" x14ac:dyDescent="0.2">
      <c r="C1990" s="12"/>
    </row>
    <row r="1991" spans="3:3" x14ac:dyDescent="0.2">
      <c r="C1991" s="12"/>
    </row>
    <row r="1992" spans="3:3" x14ac:dyDescent="0.2">
      <c r="C1992" s="12"/>
    </row>
    <row r="1993" spans="3:3" x14ac:dyDescent="0.2">
      <c r="C1993" s="12"/>
    </row>
    <row r="1994" spans="3:3" x14ac:dyDescent="0.2">
      <c r="C1994" s="12"/>
    </row>
    <row r="1995" spans="3:3" x14ac:dyDescent="0.2">
      <c r="C1995" s="12"/>
    </row>
    <row r="1996" spans="3:3" x14ac:dyDescent="0.2">
      <c r="C1996" s="12"/>
    </row>
    <row r="1997" spans="3:3" x14ac:dyDescent="0.2">
      <c r="C1997" s="12"/>
    </row>
    <row r="1998" spans="3:3" x14ac:dyDescent="0.2">
      <c r="C1998" s="12"/>
    </row>
    <row r="1999" spans="3:3" x14ac:dyDescent="0.2">
      <c r="C1999" s="12"/>
    </row>
    <row r="2000" spans="3:3" x14ac:dyDescent="0.2">
      <c r="C2000" s="12"/>
    </row>
    <row r="2001" spans="3:3" x14ac:dyDescent="0.2">
      <c r="C2001" s="12"/>
    </row>
    <row r="2002" spans="3:3" x14ac:dyDescent="0.2">
      <c r="C2002" s="12"/>
    </row>
    <row r="2003" spans="3:3" x14ac:dyDescent="0.2">
      <c r="C2003" s="12"/>
    </row>
    <row r="2004" spans="3:3" x14ac:dyDescent="0.2">
      <c r="C2004" s="12"/>
    </row>
    <row r="2005" spans="3:3" x14ac:dyDescent="0.2">
      <c r="C2005" s="12"/>
    </row>
    <row r="2006" spans="3:3" x14ac:dyDescent="0.2">
      <c r="C2006" s="12"/>
    </row>
    <row r="2007" spans="3:3" x14ac:dyDescent="0.2">
      <c r="C2007" s="12"/>
    </row>
    <row r="2008" spans="3:3" x14ac:dyDescent="0.2">
      <c r="C2008" s="12"/>
    </row>
    <row r="2009" spans="3:3" x14ac:dyDescent="0.2">
      <c r="C2009" s="12"/>
    </row>
    <row r="2010" spans="3:3" x14ac:dyDescent="0.2">
      <c r="C2010" s="12"/>
    </row>
    <row r="2011" spans="3:3" x14ac:dyDescent="0.2">
      <c r="C2011" s="12"/>
    </row>
    <row r="2012" spans="3:3" x14ac:dyDescent="0.2">
      <c r="C2012" s="12"/>
    </row>
    <row r="2013" spans="3:3" x14ac:dyDescent="0.2">
      <c r="C2013" s="12"/>
    </row>
    <row r="2014" spans="3:3" x14ac:dyDescent="0.2">
      <c r="C2014" s="12"/>
    </row>
    <row r="2015" spans="3:3" x14ac:dyDescent="0.2">
      <c r="C2015" s="12"/>
    </row>
    <row r="2016" spans="3:3" x14ac:dyDescent="0.2">
      <c r="C2016" s="12"/>
    </row>
    <row r="2017" spans="3:3" x14ac:dyDescent="0.2">
      <c r="C2017" s="12"/>
    </row>
    <row r="2018" spans="3:3" x14ac:dyDescent="0.2">
      <c r="C2018" s="12"/>
    </row>
    <row r="2019" spans="3:3" x14ac:dyDescent="0.2">
      <c r="C2019" s="12"/>
    </row>
    <row r="2020" spans="3:3" x14ac:dyDescent="0.2">
      <c r="C2020" s="12"/>
    </row>
    <row r="2021" spans="3:3" x14ac:dyDescent="0.2">
      <c r="C2021" s="12"/>
    </row>
    <row r="2022" spans="3:3" x14ac:dyDescent="0.2">
      <c r="C2022" s="12"/>
    </row>
    <row r="2023" spans="3:3" x14ac:dyDescent="0.2">
      <c r="C2023" s="12"/>
    </row>
    <row r="2024" spans="3:3" x14ac:dyDescent="0.2">
      <c r="C2024" s="12"/>
    </row>
    <row r="2025" spans="3:3" x14ac:dyDescent="0.2">
      <c r="C2025" s="12"/>
    </row>
    <row r="2026" spans="3:3" x14ac:dyDescent="0.2">
      <c r="C2026" s="12"/>
    </row>
    <row r="2027" spans="3:3" x14ac:dyDescent="0.2">
      <c r="C2027" s="12"/>
    </row>
    <row r="2028" spans="3:3" x14ac:dyDescent="0.2">
      <c r="C2028" s="12"/>
    </row>
    <row r="2029" spans="3:3" x14ac:dyDescent="0.2">
      <c r="C2029" s="12"/>
    </row>
    <row r="2030" spans="3:3" x14ac:dyDescent="0.2">
      <c r="C2030" s="12"/>
    </row>
    <row r="2031" spans="3:3" x14ac:dyDescent="0.2">
      <c r="C2031" s="12"/>
    </row>
    <row r="2032" spans="3:3" x14ac:dyDescent="0.2">
      <c r="C2032" s="12"/>
    </row>
    <row r="2033" spans="3:3" x14ac:dyDescent="0.2">
      <c r="C2033" s="12"/>
    </row>
    <row r="2034" spans="3:3" x14ac:dyDescent="0.2">
      <c r="C2034" s="12"/>
    </row>
    <row r="2035" spans="3:3" x14ac:dyDescent="0.2">
      <c r="C2035" s="12"/>
    </row>
    <row r="2036" spans="3:3" x14ac:dyDescent="0.2">
      <c r="C2036" s="12"/>
    </row>
    <row r="2037" spans="3:3" x14ac:dyDescent="0.2">
      <c r="C2037" s="12"/>
    </row>
    <row r="2038" spans="3:3" x14ac:dyDescent="0.2">
      <c r="C2038" s="12"/>
    </row>
    <row r="2039" spans="3:3" x14ac:dyDescent="0.2">
      <c r="C2039" s="12"/>
    </row>
    <row r="2040" spans="3:3" x14ac:dyDescent="0.2">
      <c r="C2040" s="12"/>
    </row>
    <row r="2041" spans="3:3" x14ac:dyDescent="0.2">
      <c r="C2041" s="12"/>
    </row>
    <row r="2042" spans="3:3" x14ac:dyDescent="0.2">
      <c r="C2042" s="12"/>
    </row>
    <row r="2043" spans="3:3" x14ac:dyDescent="0.2">
      <c r="C2043" s="12"/>
    </row>
    <row r="2044" spans="3:3" x14ac:dyDescent="0.2">
      <c r="C2044" s="12"/>
    </row>
    <row r="2045" spans="3:3" x14ac:dyDescent="0.2">
      <c r="C2045" s="12"/>
    </row>
    <row r="2046" spans="3:3" x14ac:dyDescent="0.2">
      <c r="C2046" s="12"/>
    </row>
    <row r="2047" spans="3:3" x14ac:dyDescent="0.2">
      <c r="C2047" s="12"/>
    </row>
    <row r="2048" spans="3:3" x14ac:dyDescent="0.2">
      <c r="C2048" s="12"/>
    </row>
    <row r="2049" spans="3:3" x14ac:dyDescent="0.2">
      <c r="C2049" s="12"/>
    </row>
    <row r="2050" spans="3:3" x14ac:dyDescent="0.2">
      <c r="C2050" s="12"/>
    </row>
    <row r="2051" spans="3:3" x14ac:dyDescent="0.2">
      <c r="C2051" s="12"/>
    </row>
    <row r="2052" spans="3:3" x14ac:dyDescent="0.2">
      <c r="C2052" s="12"/>
    </row>
    <row r="2053" spans="3:3" x14ac:dyDescent="0.2">
      <c r="C2053" s="12"/>
    </row>
    <row r="2054" spans="3:3" x14ac:dyDescent="0.2">
      <c r="C2054" s="12"/>
    </row>
    <row r="2055" spans="3:3" x14ac:dyDescent="0.2">
      <c r="C2055" s="12"/>
    </row>
    <row r="2056" spans="3:3" x14ac:dyDescent="0.2">
      <c r="C2056" s="12"/>
    </row>
    <row r="2057" spans="3:3" x14ac:dyDescent="0.2">
      <c r="C2057" s="12"/>
    </row>
    <row r="2058" spans="3:3" x14ac:dyDescent="0.2">
      <c r="C2058" s="12"/>
    </row>
    <row r="2059" spans="3:3" x14ac:dyDescent="0.2">
      <c r="C2059" s="12"/>
    </row>
    <row r="2060" spans="3:3" x14ac:dyDescent="0.2">
      <c r="C2060" s="12"/>
    </row>
    <row r="2061" spans="3:3" x14ac:dyDescent="0.2">
      <c r="C2061" s="12"/>
    </row>
    <row r="2062" spans="3:3" x14ac:dyDescent="0.2">
      <c r="C2062" s="12"/>
    </row>
    <row r="2063" spans="3:3" x14ac:dyDescent="0.2">
      <c r="C2063" s="12"/>
    </row>
    <row r="2064" spans="3:3" x14ac:dyDescent="0.2">
      <c r="C2064" s="12"/>
    </row>
    <row r="2065" spans="3:3" x14ac:dyDescent="0.2">
      <c r="C2065" s="12"/>
    </row>
    <row r="2066" spans="3:3" x14ac:dyDescent="0.2">
      <c r="C2066" s="12"/>
    </row>
    <row r="2067" spans="3:3" x14ac:dyDescent="0.2">
      <c r="C2067" s="12"/>
    </row>
    <row r="2068" spans="3:3" x14ac:dyDescent="0.2">
      <c r="C2068" s="12"/>
    </row>
    <row r="2069" spans="3:3" x14ac:dyDescent="0.2">
      <c r="C2069" s="12"/>
    </row>
    <row r="2070" spans="3:3" x14ac:dyDescent="0.2">
      <c r="C2070" s="12"/>
    </row>
    <row r="2071" spans="3:3" x14ac:dyDescent="0.2">
      <c r="C2071" s="12"/>
    </row>
    <row r="2072" spans="3:3" x14ac:dyDescent="0.2">
      <c r="C2072" s="12"/>
    </row>
    <row r="2073" spans="3:3" x14ac:dyDescent="0.2">
      <c r="C2073" s="12"/>
    </row>
    <row r="2074" spans="3:3" x14ac:dyDescent="0.2">
      <c r="C2074" s="12"/>
    </row>
    <row r="2075" spans="3:3" x14ac:dyDescent="0.2">
      <c r="C2075" s="12"/>
    </row>
    <row r="2076" spans="3:3" x14ac:dyDescent="0.2">
      <c r="C2076" s="12"/>
    </row>
    <row r="2077" spans="3:3" x14ac:dyDescent="0.2">
      <c r="C2077" s="12"/>
    </row>
    <row r="2078" spans="3:3" x14ac:dyDescent="0.2">
      <c r="C2078" s="12"/>
    </row>
    <row r="2079" spans="3:3" x14ac:dyDescent="0.2">
      <c r="C2079" s="12"/>
    </row>
    <row r="2080" spans="3:3" x14ac:dyDescent="0.2">
      <c r="C2080" s="12"/>
    </row>
    <row r="2081" spans="3:3" x14ac:dyDescent="0.2">
      <c r="C2081" s="12"/>
    </row>
    <row r="2082" spans="3:3" x14ac:dyDescent="0.2">
      <c r="C2082" s="12"/>
    </row>
    <row r="2083" spans="3:3" x14ac:dyDescent="0.2">
      <c r="C2083" s="12"/>
    </row>
    <row r="2084" spans="3:3" x14ac:dyDescent="0.2">
      <c r="C2084" s="12"/>
    </row>
    <row r="2085" spans="3:3" x14ac:dyDescent="0.2">
      <c r="C2085" s="12"/>
    </row>
    <row r="2086" spans="3:3" x14ac:dyDescent="0.2">
      <c r="C2086" s="12"/>
    </row>
    <row r="2087" spans="3:3" x14ac:dyDescent="0.2">
      <c r="C2087" s="12"/>
    </row>
    <row r="2088" spans="3:3" x14ac:dyDescent="0.2">
      <c r="C2088" s="12"/>
    </row>
    <row r="2089" spans="3:3" x14ac:dyDescent="0.2">
      <c r="C2089" s="12"/>
    </row>
    <row r="2090" spans="3:3" x14ac:dyDescent="0.2">
      <c r="C2090" s="12"/>
    </row>
    <row r="2091" spans="3:3" x14ac:dyDescent="0.2">
      <c r="C2091" s="12"/>
    </row>
    <row r="2092" spans="3:3" x14ac:dyDescent="0.2">
      <c r="C2092" s="12"/>
    </row>
    <row r="2093" spans="3:3" x14ac:dyDescent="0.2">
      <c r="C2093" s="12"/>
    </row>
    <row r="2094" spans="3:3" x14ac:dyDescent="0.2">
      <c r="C2094" s="12"/>
    </row>
    <row r="2095" spans="3:3" x14ac:dyDescent="0.2">
      <c r="C2095" s="12"/>
    </row>
    <row r="2096" spans="3:3" x14ac:dyDescent="0.2">
      <c r="C2096" s="12"/>
    </row>
    <row r="2097" spans="3:3" x14ac:dyDescent="0.2">
      <c r="C2097" s="12"/>
    </row>
    <row r="2098" spans="3:3" x14ac:dyDescent="0.2">
      <c r="C2098" s="12"/>
    </row>
    <row r="2099" spans="3:3" x14ac:dyDescent="0.2">
      <c r="C2099" s="12"/>
    </row>
    <row r="2100" spans="3:3" x14ac:dyDescent="0.2">
      <c r="C2100" s="12"/>
    </row>
    <row r="2101" spans="3:3" x14ac:dyDescent="0.2">
      <c r="C2101" s="12"/>
    </row>
    <row r="2102" spans="3:3" x14ac:dyDescent="0.2">
      <c r="C2102" s="12"/>
    </row>
    <row r="2103" spans="3:3" x14ac:dyDescent="0.2">
      <c r="C2103" s="12"/>
    </row>
    <row r="2104" spans="3:3" x14ac:dyDescent="0.2">
      <c r="C2104" s="12"/>
    </row>
    <row r="2105" spans="3:3" x14ac:dyDescent="0.2">
      <c r="C2105" s="12"/>
    </row>
    <row r="2106" spans="3:3" x14ac:dyDescent="0.2">
      <c r="C2106" s="12"/>
    </row>
    <row r="2107" spans="3:3" x14ac:dyDescent="0.2">
      <c r="C2107" s="12"/>
    </row>
    <row r="2108" spans="3:3" x14ac:dyDescent="0.2">
      <c r="C2108" s="12"/>
    </row>
    <row r="2109" spans="3:3" x14ac:dyDescent="0.2">
      <c r="C2109" s="12"/>
    </row>
    <row r="2110" spans="3:3" x14ac:dyDescent="0.2">
      <c r="C2110" s="12"/>
    </row>
    <row r="2111" spans="3:3" x14ac:dyDescent="0.2">
      <c r="C2111" s="12"/>
    </row>
    <row r="2112" spans="3:3" x14ac:dyDescent="0.2">
      <c r="C2112" s="12"/>
    </row>
    <row r="2113" spans="3:3" x14ac:dyDescent="0.2">
      <c r="C2113" s="12"/>
    </row>
    <row r="2114" spans="3:3" x14ac:dyDescent="0.2">
      <c r="C2114" s="12"/>
    </row>
    <row r="2115" spans="3:3" x14ac:dyDescent="0.2">
      <c r="C2115" s="12"/>
    </row>
    <row r="2116" spans="3:3" x14ac:dyDescent="0.2">
      <c r="C2116" s="12"/>
    </row>
    <row r="2117" spans="3:3" x14ac:dyDescent="0.2">
      <c r="C2117" s="12"/>
    </row>
    <row r="2118" spans="3:3" x14ac:dyDescent="0.2">
      <c r="C2118" s="12"/>
    </row>
    <row r="2119" spans="3:3" x14ac:dyDescent="0.2">
      <c r="C2119" s="12"/>
    </row>
    <row r="2120" spans="3:3" x14ac:dyDescent="0.2">
      <c r="C2120" s="12"/>
    </row>
    <row r="2121" spans="3:3" x14ac:dyDescent="0.2">
      <c r="C2121" s="12"/>
    </row>
    <row r="2122" spans="3:3" x14ac:dyDescent="0.2">
      <c r="C2122" s="12"/>
    </row>
    <row r="2123" spans="3:3" x14ac:dyDescent="0.2">
      <c r="C2123" s="12"/>
    </row>
    <row r="2124" spans="3:3" x14ac:dyDescent="0.2">
      <c r="C2124" s="12"/>
    </row>
    <row r="2125" spans="3:3" x14ac:dyDescent="0.2">
      <c r="C2125" s="12"/>
    </row>
    <row r="2126" spans="3:3" x14ac:dyDescent="0.2">
      <c r="C2126" s="12"/>
    </row>
    <row r="2127" spans="3:3" x14ac:dyDescent="0.2">
      <c r="C2127" s="12"/>
    </row>
    <row r="2128" spans="3:3" x14ac:dyDescent="0.2">
      <c r="C2128" s="12"/>
    </row>
    <row r="2129" spans="3:3" x14ac:dyDescent="0.2">
      <c r="C2129" s="12"/>
    </row>
    <row r="2130" spans="3:3" x14ac:dyDescent="0.2">
      <c r="C2130" s="12"/>
    </row>
    <row r="2131" spans="3:3" x14ac:dyDescent="0.2">
      <c r="C2131" s="12"/>
    </row>
    <row r="2132" spans="3:3" x14ac:dyDescent="0.2">
      <c r="C2132" s="12"/>
    </row>
    <row r="2133" spans="3:3" x14ac:dyDescent="0.2">
      <c r="C2133" s="12"/>
    </row>
    <row r="2134" spans="3:3" x14ac:dyDescent="0.2">
      <c r="C2134" s="12"/>
    </row>
    <row r="2135" spans="3:3" x14ac:dyDescent="0.2">
      <c r="C2135" s="12"/>
    </row>
    <row r="2136" spans="3:3" x14ac:dyDescent="0.2">
      <c r="C2136" s="12"/>
    </row>
    <row r="2137" spans="3:3" x14ac:dyDescent="0.2">
      <c r="C2137" s="12"/>
    </row>
    <row r="2138" spans="3:3" x14ac:dyDescent="0.2">
      <c r="C2138" s="12"/>
    </row>
    <row r="2139" spans="3:3" x14ac:dyDescent="0.2">
      <c r="C2139" s="12"/>
    </row>
    <row r="2140" spans="3:3" x14ac:dyDescent="0.2">
      <c r="C2140" s="12"/>
    </row>
    <row r="2141" spans="3:3" x14ac:dyDescent="0.2">
      <c r="C2141" s="12"/>
    </row>
    <row r="2142" spans="3:3" x14ac:dyDescent="0.2">
      <c r="C2142" s="12"/>
    </row>
    <row r="2143" spans="3:3" x14ac:dyDescent="0.2">
      <c r="C2143" s="12"/>
    </row>
    <row r="2144" spans="3:3" x14ac:dyDescent="0.2">
      <c r="C2144" s="12"/>
    </row>
    <row r="2145" spans="3:3" x14ac:dyDescent="0.2">
      <c r="C2145" s="12"/>
    </row>
    <row r="2146" spans="3:3" x14ac:dyDescent="0.2">
      <c r="C2146" s="12"/>
    </row>
    <row r="2147" spans="3:3" x14ac:dyDescent="0.2">
      <c r="C2147" s="12"/>
    </row>
    <row r="2148" spans="3:3" x14ac:dyDescent="0.2">
      <c r="C2148" s="12"/>
    </row>
    <row r="2149" spans="3:3" x14ac:dyDescent="0.2">
      <c r="C2149" s="12"/>
    </row>
    <row r="2150" spans="3:3" x14ac:dyDescent="0.2">
      <c r="C2150" s="12"/>
    </row>
    <row r="2151" spans="3:3" x14ac:dyDescent="0.2">
      <c r="C2151" s="12"/>
    </row>
    <row r="2152" spans="3:3" x14ac:dyDescent="0.2">
      <c r="C2152" s="12"/>
    </row>
    <row r="2153" spans="3:3" x14ac:dyDescent="0.2">
      <c r="C2153" s="12"/>
    </row>
    <row r="2154" spans="3:3" x14ac:dyDescent="0.2">
      <c r="C2154" s="12"/>
    </row>
    <row r="2155" spans="3:3" x14ac:dyDescent="0.2">
      <c r="C2155" s="12"/>
    </row>
    <row r="2156" spans="3:3" x14ac:dyDescent="0.2">
      <c r="C2156" s="12"/>
    </row>
    <row r="2157" spans="3:3" x14ac:dyDescent="0.2">
      <c r="C2157" s="12"/>
    </row>
    <row r="2158" spans="3:3" x14ac:dyDescent="0.2">
      <c r="C2158" s="12"/>
    </row>
    <row r="2159" spans="3:3" x14ac:dyDescent="0.2">
      <c r="C2159" s="12"/>
    </row>
    <row r="2160" spans="3:3" x14ac:dyDescent="0.2">
      <c r="C2160" s="12"/>
    </row>
    <row r="2161" spans="3:3" x14ac:dyDescent="0.2">
      <c r="C2161" s="12"/>
    </row>
    <row r="2162" spans="3:3" x14ac:dyDescent="0.2">
      <c r="C2162" s="12"/>
    </row>
    <row r="2163" spans="3:3" x14ac:dyDescent="0.2">
      <c r="C2163" s="12"/>
    </row>
    <row r="2164" spans="3:3" x14ac:dyDescent="0.2">
      <c r="C2164" s="12"/>
    </row>
    <row r="2165" spans="3:3" x14ac:dyDescent="0.2">
      <c r="C2165" s="12"/>
    </row>
    <row r="2166" spans="3:3" x14ac:dyDescent="0.2">
      <c r="C2166" s="12"/>
    </row>
    <row r="2167" spans="3:3" x14ac:dyDescent="0.2">
      <c r="C2167" s="12"/>
    </row>
    <row r="2168" spans="3:3" x14ac:dyDescent="0.2">
      <c r="C2168" s="12"/>
    </row>
    <row r="2169" spans="3:3" x14ac:dyDescent="0.2">
      <c r="C2169" s="12"/>
    </row>
    <row r="2170" spans="3:3" x14ac:dyDescent="0.2">
      <c r="C2170" s="12"/>
    </row>
    <row r="2171" spans="3:3" x14ac:dyDescent="0.2">
      <c r="C2171" s="12"/>
    </row>
    <row r="2172" spans="3:3" x14ac:dyDescent="0.2">
      <c r="C2172" s="12"/>
    </row>
    <row r="2173" spans="3:3" x14ac:dyDescent="0.2">
      <c r="C2173" s="12"/>
    </row>
    <row r="2174" spans="3:3" x14ac:dyDescent="0.2">
      <c r="C2174" s="12"/>
    </row>
    <row r="2175" spans="3:3" x14ac:dyDescent="0.2">
      <c r="C2175" s="12"/>
    </row>
    <row r="2176" spans="3:3" x14ac:dyDescent="0.2">
      <c r="C2176" s="12"/>
    </row>
    <row r="2177" spans="3:3" x14ac:dyDescent="0.2">
      <c r="C2177" s="12"/>
    </row>
    <row r="2178" spans="3:3" x14ac:dyDescent="0.2">
      <c r="C2178" s="12"/>
    </row>
    <row r="2179" spans="3:3" x14ac:dyDescent="0.2">
      <c r="C2179" s="12"/>
    </row>
    <row r="2180" spans="3:3" x14ac:dyDescent="0.2">
      <c r="C2180" s="12"/>
    </row>
    <row r="2181" spans="3:3" x14ac:dyDescent="0.2">
      <c r="C2181" s="12"/>
    </row>
    <row r="2182" spans="3:3" x14ac:dyDescent="0.2">
      <c r="C2182" s="12"/>
    </row>
    <row r="2183" spans="3:3" x14ac:dyDescent="0.2">
      <c r="C2183" s="12"/>
    </row>
    <row r="2184" spans="3:3" x14ac:dyDescent="0.2">
      <c r="C2184" s="12"/>
    </row>
    <row r="2185" spans="3:3" x14ac:dyDescent="0.2">
      <c r="C2185" s="12"/>
    </row>
    <row r="2186" spans="3:3" x14ac:dyDescent="0.2">
      <c r="C2186" s="12"/>
    </row>
    <row r="2187" spans="3:3" x14ac:dyDescent="0.2">
      <c r="C2187" s="12"/>
    </row>
    <row r="2188" spans="3:3" x14ac:dyDescent="0.2">
      <c r="C2188" s="12"/>
    </row>
    <row r="2189" spans="3:3" x14ac:dyDescent="0.2">
      <c r="C2189" s="12"/>
    </row>
    <row r="2190" spans="3:3" x14ac:dyDescent="0.2">
      <c r="C2190" s="12"/>
    </row>
    <row r="2191" spans="3:3" x14ac:dyDescent="0.2">
      <c r="C2191" s="12"/>
    </row>
    <row r="2192" spans="3:3" x14ac:dyDescent="0.2">
      <c r="C2192" s="12"/>
    </row>
    <row r="2193" spans="3:3" x14ac:dyDescent="0.2">
      <c r="C2193" s="12"/>
    </row>
    <row r="2194" spans="3:3" x14ac:dyDescent="0.2">
      <c r="C2194" s="12"/>
    </row>
    <row r="2195" spans="3:3" x14ac:dyDescent="0.2">
      <c r="C2195" s="12"/>
    </row>
    <row r="2196" spans="3:3" x14ac:dyDescent="0.2">
      <c r="C2196" s="12"/>
    </row>
    <row r="2197" spans="3:3" x14ac:dyDescent="0.2">
      <c r="C2197" s="12"/>
    </row>
    <row r="2198" spans="3:3" x14ac:dyDescent="0.2">
      <c r="C2198" s="12"/>
    </row>
    <row r="2199" spans="3:3" x14ac:dyDescent="0.2">
      <c r="C2199" s="12"/>
    </row>
    <row r="2200" spans="3:3" x14ac:dyDescent="0.2">
      <c r="C2200" s="12"/>
    </row>
    <row r="2201" spans="3:3" x14ac:dyDescent="0.2">
      <c r="C2201" s="12"/>
    </row>
    <row r="2202" spans="3:3" x14ac:dyDescent="0.2">
      <c r="C2202" s="12"/>
    </row>
    <row r="2203" spans="3:3" x14ac:dyDescent="0.2">
      <c r="C2203" s="12"/>
    </row>
    <row r="2204" spans="3:3" x14ac:dyDescent="0.2">
      <c r="C2204" s="12"/>
    </row>
    <row r="2205" spans="3:3" x14ac:dyDescent="0.2">
      <c r="C2205" s="12"/>
    </row>
    <row r="2206" spans="3:3" x14ac:dyDescent="0.2">
      <c r="C2206" s="12"/>
    </row>
    <row r="2207" spans="3:3" x14ac:dyDescent="0.2">
      <c r="C2207" s="12"/>
    </row>
    <row r="2208" spans="3:3" x14ac:dyDescent="0.2">
      <c r="C2208" s="12"/>
    </row>
    <row r="2209" spans="3:3" x14ac:dyDescent="0.2">
      <c r="C2209" s="12"/>
    </row>
    <row r="2210" spans="3:3" x14ac:dyDescent="0.2">
      <c r="C2210" s="12"/>
    </row>
    <row r="2211" spans="3:3" x14ac:dyDescent="0.2">
      <c r="C2211" s="12"/>
    </row>
    <row r="2212" spans="3:3" x14ac:dyDescent="0.2">
      <c r="C2212" s="12"/>
    </row>
    <row r="2213" spans="3:3" x14ac:dyDescent="0.2">
      <c r="C2213" s="12"/>
    </row>
    <row r="2214" spans="3:3" x14ac:dyDescent="0.2">
      <c r="C2214" s="12"/>
    </row>
    <row r="2215" spans="3:3" x14ac:dyDescent="0.2">
      <c r="C2215" s="12"/>
    </row>
    <row r="2216" spans="3:3" x14ac:dyDescent="0.2">
      <c r="C2216" s="12"/>
    </row>
    <row r="2217" spans="3:3" x14ac:dyDescent="0.2">
      <c r="C2217" s="12"/>
    </row>
    <row r="2218" spans="3:3" x14ac:dyDescent="0.2">
      <c r="C2218" s="12"/>
    </row>
    <row r="2219" spans="3:3" x14ac:dyDescent="0.2">
      <c r="C2219" s="12"/>
    </row>
    <row r="2220" spans="3:3" x14ac:dyDescent="0.2">
      <c r="C2220" s="12"/>
    </row>
    <row r="2221" spans="3:3" x14ac:dyDescent="0.2">
      <c r="C2221" s="12"/>
    </row>
    <row r="2222" spans="3:3" x14ac:dyDescent="0.2">
      <c r="C2222" s="12"/>
    </row>
    <row r="2223" spans="3:3" x14ac:dyDescent="0.2">
      <c r="C2223" s="12"/>
    </row>
    <row r="2224" spans="3:3" x14ac:dyDescent="0.2">
      <c r="C2224" s="12"/>
    </row>
    <row r="2225" spans="3:3" x14ac:dyDescent="0.2">
      <c r="C2225" s="12"/>
    </row>
    <row r="2226" spans="3:3" x14ac:dyDescent="0.2">
      <c r="C2226" s="12"/>
    </row>
    <row r="2227" spans="3:3" x14ac:dyDescent="0.2">
      <c r="C2227" s="12"/>
    </row>
    <row r="2228" spans="3:3" x14ac:dyDescent="0.2">
      <c r="C2228" s="12"/>
    </row>
    <row r="2229" spans="3:3" x14ac:dyDescent="0.2">
      <c r="C2229" s="12"/>
    </row>
    <row r="2230" spans="3:3" x14ac:dyDescent="0.2">
      <c r="C2230" s="12"/>
    </row>
    <row r="2231" spans="3:3" x14ac:dyDescent="0.2">
      <c r="C2231" s="12"/>
    </row>
    <row r="2232" spans="3:3" x14ac:dyDescent="0.2">
      <c r="C2232" s="12"/>
    </row>
    <row r="2233" spans="3:3" x14ac:dyDescent="0.2">
      <c r="C2233" s="12"/>
    </row>
    <row r="2234" spans="3:3" x14ac:dyDescent="0.2">
      <c r="C2234" s="12"/>
    </row>
    <row r="2235" spans="3:3" x14ac:dyDescent="0.2">
      <c r="C2235" s="12"/>
    </row>
    <row r="2236" spans="3:3" x14ac:dyDescent="0.2">
      <c r="C2236" s="12"/>
    </row>
    <row r="2237" spans="3:3" x14ac:dyDescent="0.2">
      <c r="C2237" s="12"/>
    </row>
    <row r="2238" spans="3:3" x14ac:dyDescent="0.2">
      <c r="C2238" s="12"/>
    </row>
    <row r="2239" spans="3:3" x14ac:dyDescent="0.2">
      <c r="C2239" s="12"/>
    </row>
    <row r="2240" spans="3:3" x14ac:dyDescent="0.2">
      <c r="C2240" s="12"/>
    </row>
    <row r="2241" spans="3:3" x14ac:dyDescent="0.2">
      <c r="C2241" s="12"/>
    </row>
    <row r="2242" spans="3:3" x14ac:dyDescent="0.2">
      <c r="C2242" s="12"/>
    </row>
    <row r="2243" spans="3:3" x14ac:dyDescent="0.2">
      <c r="C2243" s="12"/>
    </row>
    <row r="2244" spans="3:3" x14ac:dyDescent="0.2">
      <c r="C2244" s="12"/>
    </row>
    <row r="2245" spans="3:3" x14ac:dyDescent="0.2">
      <c r="C2245" s="12"/>
    </row>
    <row r="2246" spans="3:3" x14ac:dyDescent="0.2">
      <c r="C2246" s="12"/>
    </row>
    <row r="2247" spans="3:3" x14ac:dyDescent="0.2">
      <c r="C2247" s="12"/>
    </row>
    <row r="2248" spans="3:3" x14ac:dyDescent="0.2">
      <c r="C2248" s="12"/>
    </row>
    <row r="2249" spans="3:3" x14ac:dyDescent="0.2">
      <c r="C2249" s="12"/>
    </row>
    <row r="2250" spans="3:3" x14ac:dyDescent="0.2">
      <c r="C2250" s="12"/>
    </row>
    <row r="2251" spans="3:3" x14ac:dyDescent="0.2">
      <c r="C2251" s="12"/>
    </row>
    <row r="2252" spans="3:3" x14ac:dyDescent="0.2">
      <c r="C2252" s="12"/>
    </row>
    <row r="2253" spans="3:3" x14ac:dyDescent="0.2">
      <c r="C2253" s="12"/>
    </row>
    <row r="2254" spans="3:3" x14ac:dyDescent="0.2">
      <c r="C2254" s="12"/>
    </row>
    <row r="2255" spans="3:3" x14ac:dyDescent="0.2">
      <c r="C2255" s="12"/>
    </row>
    <row r="2256" spans="3:3" x14ac:dyDescent="0.2">
      <c r="C2256" s="12"/>
    </row>
    <row r="2257" spans="3:3" x14ac:dyDescent="0.2">
      <c r="C2257" s="12"/>
    </row>
    <row r="2258" spans="3:3" x14ac:dyDescent="0.2">
      <c r="C2258" s="12"/>
    </row>
    <row r="2259" spans="3:3" x14ac:dyDescent="0.2">
      <c r="C2259" s="12"/>
    </row>
    <row r="2260" spans="3:3" x14ac:dyDescent="0.2">
      <c r="C2260" s="12"/>
    </row>
    <row r="2261" spans="3:3" x14ac:dyDescent="0.2">
      <c r="C2261" s="12"/>
    </row>
    <row r="2262" spans="3:3" x14ac:dyDescent="0.2">
      <c r="C2262" s="12"/>
    </row>
    <row r="2263" spans="3:3" x14ac:dyDescent="0.2">
      <c r="C2263" s="12"/>
    </row>
    <row r="2264" spans="3:3" x14ac:dyDescent="0.2">
      <c r="C2264" s="12"/>
    </row>
    <row r="2265" spans="3:3" x14ac:dyDescent="0.2">
      <c r="C2265" s="12"/>
    </row>
    <row r="2266" spans="3:3" x14ac:dyDescent="0.2">
      <c r="C2266" s="12"/>
    </row>
    <row r="2267" spans="3:3" x14ac:dyDescent="0.2">
      <c r="C2267" s="12"/>
    </row>
    <row r="2268" spans="3:3" x14ac:dyDescent="0.2">
      <c r="C2268" s="12"/>
    </row>
    <row r="2269" spans="3:3" x14ac:dyDescent="0.2">
      <c r="C2269" s="12"/>
    </row>
    <row r="2270" spans="3:3" x14ac:dyDescent="0.2">
      <c r="C2270" s="12"/>
    </row>
    <row r="2271" spans="3:3" x14ac:dyDescent="0.2">
      <c r="C2271" s="12"/>
    </row>
    <row r="2272" spans="3:3" x14ac:dyDescent="0.2">
      <c r="C2272" s="12"/>
    </row>
    <row r="2273" spans="3:3" x14ac:dyDescent="0.2">
      <c r="C2273" s="12"/>
    </row>
    <row r="2274" spans="3:3" x14ac:dyDescent="0.2">
      <c r="C2274" s="12"/>
    </row>
    <row r="2275" spans="3:3" x14ac:dyDescent="0.2">
      <c r="C2275" s="12"/>
    </row>
    <row r="2276" spans="3:3" x14ac:dyDescent="0.2">
      <c r="C2276" s="12"/>
    </row>
    <row r="2277" spans="3:3" x14ac:dyDescent="0.2">
      <c r="C2277" s="12"/>
    </row>
    <row r="2278" spans="3:3" x14ac:dyDescent="0.2">
      <c r="C2278" s="12"/>
    </row>
    <row r="2279" spans="3:3" x14ac:dyDescent="0.2">
      <c r="C2279" s="12"/>
    </row>
    <row r="2280" spans="3:3" x14ac:dyDescent="0.2">
      <c r="C2280" s="12"/>
    </row>
    <row r="2281" spans="3:3" x14ac:dyDescent="0.2">
      <c r="C2281" s="12"/>
    </row>
    <row r="2282" spans="3:3" x14ac:dyDescent="0.2">
      <c r="C2282" s="12"/>
    </row>
    <row r="2283" spans="3:3" x14ac:dyDescent="0.2">
      <c r="C2283" s="12"/>
    </row>
    <row r="2284" spans="3:3" x14ac:dyDescent="0.2">
      <c r="C2284" s="12"/>
    </row>
    <row r="2285" spans="3:3" x14ac:dyDescent="0.2">
      <c r="C2285" s="12"/>
    </row>
    <row r="2286" spans="3:3" x14ac:dyDescent="0.2">
      <c r="C2286" s="12"/>
    </row>
    <row r="2287" spans="3:3" x14ac:dyDescent="0.2">
      <c r="C2287" s="12"/>
    </row>
    <row r="2288" spans="3:3" x14ac:dyDescent="0.2">
      <c r="C2288" s="12"/>
    </row>
    <row r="2289" spans="3:3" x14ac:dyDescent="0.2">
      <c r="C2289" s="12"/>
    </row>
    <row r="2290" spans="3:3" x14ac:dyDescent="0.2">
      <c r="C2290" s="12"/>
    </row>
    <row r="2291" spans="3:3" x14ac:dyDescent="0.2">
      <c r="C2291" s="12"/>
    </row>
    <row r="2292" spans="3:3" x14ac:dyDescent="0.2">
      <c r="C2292" s="12"/>
    </row>
    <row r="2293" spans="3:3" x14ac:dyDescent="0.2">
      <c r="C2293" s="12"/>
    </row>
    <row r="2294" spans="3:3" x14ac:dyDescent="0.2">
      <c r="C2294" s="12"/>
    </row>
    <row r="2295" spans="3:3" x14ac:dyDescent="0.2">
      <c r="C2295" s="12"/>
    </row>
    <row r="2296" spans="3:3" x14ac:dyDescent="0.2">
      <c r="C2296" s="12"/>
    </row>
    <row r="2297" spans="3:3" x14ac:dyDescent="0.2">
      <c r="C2297" s="12"/>
    </row>
    <row r="2298" spans="3:3" x14ac:dyDescent="0.2">
      <c r="C2298" s="12"/>
    </row>
    <row r="2299" spans="3:3" x14ac:dyDescent="0.2">
      <c r="C2299" s="12"/>
    </row>
    <row r="2300" spans="3:3" x14ac:dyDescent="0.2">
      <c r="C2300" s="12"/>
    </row>
    <row r="2301" spans="3:3" x14ac:dyDescent="0.2">
      <c r="C2301" s="12"/>
    </row>
    <row r="2302" spans="3:3" x14ac:dyDescent="0.2">
      <c r="C2302" s="12"/>
    </row>
    <row r="2303" spans="3:3" x14ac:dyDescent="0.2">
      <c r="C2303" s="12"/>
    </row>
    <row r="2304" spans="3:3" x14ac:dyDescent="0.2">
      <c r="C2304" s="12"/>
    </row>
    <row r="2305" spans="3:3" x14ac:dyDescent="0.2">
      <c r="C2305" s="12"/>
    </row>
    <row r="2306" spans="3:3" x14ac:dyDescent="0.2">
      <c r="C2306" s="12"/>
    </row>
    <row r="2307" spans="3:3" x14ac:dyDescent="0.2">
      <c r="C2307" s="12"/>
    </row>
    <row r="2308" spans="3:3" x14ac:dyDescent="0.2">
      <c r="C2308" s="12"/>
    </row>
    <row r="2309" spans="3:3" x14ac:dyDescent="0.2">
      <c r="C2309" s="12"/>
    </row>
    <row r="2310" spans="3:3" x14ac:dyDescent="0.2">
      <c r="C2310" s="12"/>
    </row>
    <row r="2311" spans="3:3" x14ac:dyDescent="0.2">
      <c r="C2311" s="12"/>
    </row>
    <row r="2312" spans="3:3" x14ac:dyDescent="0.2">
      <c r="C2312" s="12"/>
    </row>
    <row r="2313" spans="3:3" x14ac:dyDescent="0.2">
      <c r="C2313" s="12"/>
    </row>
    <row r="2314" spans="3:3" x14ac:dyDescent="0.2">
      <c r="C2314" s="12"/>
    </row>
    <row r="2315" spans="3:3" x14ac:dyDescent="0.2">
      <c r="C2315" s="12"/>
    </row>
    <row r="2316" spans="3:3" x14ac:dyDescent="0.2">
      <c r="C2316" s="12"/>
    </row>
    <row r="2317" spans="3:3" x14ac:dyDescent="0.2">
      <c r="C2317" s="12"/>
    </row>
    <row r="2318" spans="3:3" x14ac:dyDescent="0.2">
      <c r="C2318" s="12"/>
    </row>
    <row r="2319" spans="3:3" x14ac:dyDescent="0.2">
      <c r="C2319" s="12"/>
    </row>
    <row r="2320" spans="3:3" x14ac:dyDescent="0.2">
      <c r="C2320" s="12"/>
    </row>
    <row r="2321" spans="3:3" x14ac:dyDescent="0.2">
      <c r="C2321" s="12"/>
    </row>
    <row r="2322" spans="3:3" x14ac:dyDescent="0.2">
      <c r="C2322" s="12"/>
    </row>
    <row r="2323" spans="3:3" x14ac:dyDescent="0.2">
      <c r="C2323" s="12"/>
    </row>
    <row r="2324" spans="3:3" x14ac:dyDescent="0.2">
      <c r="C2324" s="12"/>
    </row>
    <row r="2325" spans="3:3" x14ac:dyDescent="0.2">
      <c r="C2325" s="12"/>
    </row>
    <row r="2326" spans="3:3" x14ac:dyDescent="0.2">
      <c r="C2326" s="12"/>
    </row>
    <row r="2327" spans="3:3" x14ac:dyDescent="0.2">
      <c r="C2327" s="12"/>
    </row>
    <row r="2328" spans="3:3" x14ac:dyDescent="0.2">
      <c r="C2328" s="12"/>
    </row>
    <row r="2329" spans="3:3" x14ac:dyDescent="0.2">
      <c r="C2329" s="12"/>
    </row>
    <row r="2330" spans="3:3" x14ac:dyDescent="0.2">
      <c r="C2330" s="12"/>
    </row>
    <row r="2331" spans="3:3" x14ac:dyDescent="0.2">
      <c r="C2331" s="12"/>
    </row>
    <row r="2332" spans="3:3" x14ac:dyDescent="0.2">
      <c r="C2332" s="12"/>
    </row>
    <row r="2333" spans="3:3" x14ac:dyDescent="0.2">
      <c r="C2333" s="12"/>
    </row>
    <row r="2334" spans="3:3" x14ac:dyDescent="0.2">
      <c r="C2334" s="12"/>
    </row>
    <row r="2335" spans="3:3" x14ac:dyDescent="0.2">
      <c r="C2335" s="12"/>
    </row>
    <row r="2336" spans="3:3" x14ac:dyDescent="0.2">
      <c r="C2336" s="12"/>
    </row>
    <row r="2337" spans="3:3" x14ac:dyDescent="0.2">
      <c r="C2337" s="12"/>
    </row>
    <row r="2338" spans="3:3" x14ac:dyDescent="0.2">
      <c r="C2338" s="12"/>
    </row>
    <row r="2339" spans="3:3" x14ac:dyDescent="0.2">
      <c r="C2339" s="12"/>
    </row>
    <row r="2340" spans="3:3" x14ac:dyDescent="0.2">
      <c r="C2340" s="12"/>
    </row>
    <row r="2341" spans="3:3" x14ac:dyDescent="0.2">
      <c r="C2341" s="12"/>
    </row>
    <row r="2342" spans="3:3" x14ac:dyDescent="0.2">
      <c r="C2342" s="12"/>
    </row>
    <row r="2343" spans="3:3" x14ac:dyDescent="0.2">
      <c r="C2343" s="12"/>
    </row>
    <row r="2344" spans="3:3" x14ac:dyDescent="0.2">
      <c r="C2344" s="12"/>
    </row>
    <row r="2345" spans="3:3" x14ac:dyDescent="0.2">
      <c r="C2345" s="12"/>
    </row>
    <row r="2346" spans="3:3" x14ac:dyDescent="0.2">
      <c r="C2346" s="12"/>
    </row>
    <row r="2347" spans="3:3" x14ac:dyDescent="0.2">
      <c r="C2347" s="12"/>
    </row>
    <row r="2348" spans="3:3" x14ac:dyDescent="0.2">
      <c r="C2348" s="12"/>
    </row>
    <row r="2349" spans="3:3" x14ac:dyDescent="0.2">
      <c r="C2349" s="12"/>
    </row>
    <row r="2350" spans="3:3" x14ac:dyDescent="0.2">
      <c r="C2350" s="12"/>
    </row>
    <row r="2351" spans="3:3" x14ac:dyDescent="0.2">
      <c r="C2351" s="12"/>
    </row>
    <row r="2352" spans="3:3" x14ac:dyDescent="0.2">
      <c r="C2352" s="12"/>
    </row>
    <row r="2353" spans="3:3" x14ac:dyDescent="0.2">
      <c r="C2353" s="12"/>
    </row>
    <row r="2354" spans="3:3" x14ac:dyDescent="0.2">
      <c r="C2354" s="12"/>
    </row>
    <row r="2355" spans="3:3" x14ac:dyDescent="0.2">
      <c r="C2355" s="12"/>
    </row>
    <row r="2356" spans="3:3" x14ac:dyDescent="0.2">
      <c r="C2356" s="12"/>
    </row>
    <row r="2357" spans="3:3" x14ac:dyDescent="0.2">
      <c r="C2357" s="12"/>
    </row>
    <row r="2358" spans="3:3" x14ac:dyDescent="0.2">
      <c r="C2358" s="12"/>
    </row>
    <row r="2359" spans="3:3" x14ac:dyDescent="0.2">
      <c r="C2359" s="12"/>
    </row>
    <row r="2360" spans="3:3" x14ac:dyDescent="0.2">
      <c r="C2360" s="12"/>
    </row>
    <row r="2361" spans="3:3" x14ac:dyDescent="0.2">
      <c r="C2361" s="12"/>
    </row>
    <row r="2362" spans="3:3" x14ac:dyDescent="0.2">
      <c r="C2362" s="12"/>
    </row>
    <row r="2363" spans="3:3" x14ac:dyDescent="0.2">
      <c r="C2363" s="12"/>
    </row>
    <row r="2364" spans="3:3" x14ac:dyDescent="0.2">
      <c r="C2364" s="12"/>
    </row>
    <row r="2365" spans="3:3" x14ac:dyDescent="0.2">
      <c r="C2365" s="12"/>
    </row>
    <row r="2366" spans="3:3" x14ac:dyDescent="0.2">
      <c r="C2366" s="12"/>
    </row>
    <row r="2367" spans="3:3" x14ac:dyDescent="0.2">
      <c r="C2367" s="12"/>
    </row>
    <row r="2368" spans="3:3" x14ac:dyDescent="0.2">
      <c r="C2368" s="12"/>
    </row>
    <row r="2369" spans="3:3" x14ac:dyDescent="0.2">
      <c r="C2369" s="12"/>
    </row>
    <row r="2370" spans="3:3" x14ac:dyDescent="0.2">
      <c r="C2370" s="12"/>
    </row>
    <row r="2371" spans="3:3" x14ac:dyDescent="0.2">
      <c r="C2371" s="12"/>
    </row>
    <row r="2372" spans="3:3" x14ac:dyDescent="0.2">
      <c r="C2372" s="12"/>
    </row>
    <row r="2373" spans="3:3" x14ac:dyDescent="0.2">
      <c r="C2373" s="12"/>
    </row>
    <row r="2374" spans="3:3" x14ac:dyDescent="0.2">
      <c r="C2374" s="12"/>
    </row>
    <row r="2375" spans="3:3" x14ac:dyDescent="0.2">
      <c r="C2375" s="12"/>
    </row>
    <row r="2376" spans="3:3" x14ac:dyDescent="0.2">
      <c r="C2376" s="12"/>
    </row>
    <row r="2377" spans="3:3" x14ac:dyDescent="0.2">
      <c r="C2377" s="12"/>
    </row>
    <row r="2378" spans="3:3" x14ac:dyDescent="0.2">
      <c r="C2378" s="12"/>
    </row>
    <row r="2379" spans="3:3" x14ac:dyDescent="0.2">
      <c r="C2379" s="12"/>
    </row>
    <row r="2380" spans="3:3" x14ac:dyDescent="0.2">
      <c r="C2380" s="12"/>
    </row>
    <row r="2381" spans="3:3" x14ac:dyDescent="0.2">
      <c r="C2381" s="12"/>
    </row>
    <row r="2382" spans="3:3" x14ac:dyDescent="0.2">
      <c r="C2382" s="12"/>
    </row>
    <row r="2383" spans="3:3" x14ac:dyDescent="0.2">
      <c r="C2383" s="12"/>
    </row>
    <row r="2384" spans="3:3" x14ac:dyDescent="0.2">
      <c r="C2384" s="12"/>
    </row>
    <row r="2385" spans="3:3" x14ac:dyDescent="0.2">
      <c r="C2385" s="12"/>
    </row>
    <row r="2386" spans="3:3" x14ac:dyDescent="0.2">
      <c r="C2386" s="12"/>
    </row>
    <row r="2387" spans="3:3" x14ac:dyDescent="0.2">
      <c r="C2387" s="12"/>
    </row>
    <row r="2388" spans="3:3" x14ac:dyDescent="0.2">
      <c r="C2388" s="12"/>
    </row>
    <row r="2389" spans="3:3" x14ac:dyDescent="0.2">
      <c r="C2389" s="12"/>
    </row>
    <row r="2390" spans="3:3" x14ac:dyDescent="0.2">
      <c r="C2390" s="12"/>
    </row>
    <row r="2391" spans="3:3" x14ac:dyDescent="0.2">
      <c r="C2391" s="12"/>
    </row>
    <row r="2392" spans="3:3" x14ac:dyDescent="0.2">
      <c r="C2392" s="12"/>
    </row>
    <row r="2393" spans="3:3" x14ac:dyDescent="0.2">
      <c r="C2393" s="12"/>
    </row>
    <row r="2394" spans="3:3" x14ac:dyDescent="0.2">
      <c r="C2394" s="12"/>
    </row>
    <row r="2395" spans="3:3" x14ac:dyDescent="0.2">
      <c r="C2395" s="12"/>
    </row>
    <row r="2396" spans="3:3" x14ac:dyDescent="0.2">
      <c r="C2396" s="12"/>
    </row>
    <row r="2397" spans="3:3" x14ac:dyDescent="0.2">
      <c r="C2397" s="12"/>
    </row>
    <row r="2398" spans="3:3" x14ac:dyDescent="0.2">
      <c r="C2398" s="12"/>
    </row>
    <row r="2399" spans="3:3" x14ac:dyDescent="0.2">
      <c r="C2399" s="12"/>
    </row>
    <row r="2400" spans="3:3" x14ac:dyDescent="0.2">
      <c r="C2400" s="12"/>
    </row>
    <row r="2401" spans="3:3" x14ac:dyDescent="0.2">
      <c r="C2401" s="12"/>
    </row>
    <row r="2402" spans="3:3" x14ac:dyDescent="0.2">
      <c r="C2402" s="12"/>
    </row>
    <row r="2403" spans="3:3" x14ac:dyDescent="0.2">
      <c r="C2403" s="12"/>
    </row>
    <row r="2404" spans="3:3" x14ac:dyDescent="0.2">
      <c r="C2404" s="12"/>
    </row>
    <row r="2405" spans="3:3" x14ac:dyDescent="0.2">
      <c r="C2405" s="12"/>
    </row>
    <row r="2406" spans="3:3" x14ac:dyDescent="0.2">
      <c r="C2406" s="12"/>
    </row>
    <row r="2407" spans="3:3" x14ac:dyDescent="0.2">
      <c r="C2407" s="12"/>
    </row>
    <row r="2408" spans="3:3" x14ac:dyDescent="0.2">
      <c r="C2408" s="12"/>
    </row>
    <row r="2409" spans="3:3" x14ac:dyDescent="0.2">
      <c r="C2409" s="12"/>
    </row>
    <row r="2410" spans="3:3" x14ac:dyDescent="0.2">
      <c r="C2410" s="12"/>
    </row>
    <row r="2411" spans="3:3" x14ac:dyDescent="0.2">
      <c r="C2411" s="12"/>
    </row>
    <row r="2412" spans="3:3" x14ac:dyDescent="0.2">
      <c r="C2412" s="12"/>
    </row>
    <row r="2413" spans="3:3" x14ac:dyDescent="0.2">
      <c r="C2413" s="12"/>
    </row>
    <row r="2414" spans="3:3" x14ac:dyDescent="0.2">
      <c r="C2414" s="12"/>
    </row>
    <row r="2415" spans="3:3" x14ac:dyDescent="0.2">
      <c r="C2415" s="12"/>
    </row>
    <row r="2416" spans="3:3" x14ac:dyDescent="0.2">
      <c r="C2416" s="12"/>
    </row>
    <row r="2417" spans="3:3" x14ac:dyDescent="0.2">
      <c r="C2417" s="12"/>
    </row>
    <row r="2418" spans="3:3" x14ac:dyDescent="0.2">
      <c r="C2418" s="12"/>
    </row>
    <row r="2419" spans="3:3" x14ac:dyDescent="0.2">
      <c r="C2419" s="12"/>
    </row>
    <row r="2420" spans="3:3" x14ac:dyDescent="0.2">
      <c r="C2420" s="12"/>
    </row>
    <row r="2421" spans="3:3" x14ac:dyDescent="0.2">
      <c r="C2421" s="12"/>
    </row>
    <row r="2422" spans="3:3" x14ac:dyDescent="0.2">
      <c r="C2422" s="12"/>
    </row>
    <row r="2423" spans="3:3" x14ac:dyDescent="0.2">
      <c r="C2423" s="12"/>
    </row>
    <row r="2424" spans="3:3" x14ac:dyDescent="0.2">
      <c r="C2424" s="12"/>
    </row>
    <row r="2425" spans="3:3" x14ac:dyDescent="0.2">
      <c r="C2425" s="12"/>
    </row>
    <row r="2426" spans="3:3" x14ac:dyDescent="0.2">
      <c r="C2426" s="12"/>
    </row>
    <row r="2427" spans="3:3" x14ac:dyDescent="0.2">
      <c r="C2427" s="12"/>
    </row>
    <row r="2428" spans="3:3" x14ac:dyDescent="0.2">
      <c r="C2428" s="12"/>
    </row>
    <row r="2429" spans="3:3" x14ac:dyDescent="0.2">
      <c r="C2429" s="12"/>
    </row>
    <row r="2430" spans="3:3" x14ac:dyDescent="0.2">
      <c r="C2430" s="12"/>
    </row>
    <row r="2431" spans="3:3" x14ac:dyDescent="0.2">
      <c r="C2431" s="12"/>
    </row>
    <row r="2432" spans="3:3" x14ac:dyDescent="0.2">
      <c r="C2432" s="12"/>
    </row>
    <row r="2433" spans="3:3" x14ac:dyDescent="0.2">
      <c r="C2433" s="12"/>
    </row>
    <row r="2434" spans="3:3" x14ac:dyDescent="0.2">
      <c r="C2434" s="12"/>
    </row>
    <row r="2435" spans="3:3" x14ac:dyDescent="0.2">
      <c r="C2435" s="12"/>
    </row>
    <row r="2436" spans="3:3" x14ac:dyDescent="0.2">
      <c r="C2436" s="12"/>
    </row>
    <row r="2437" spans="3:3" x14ac:dyDescent="0.2">
      <c r="C2437" s="12"/>
    </row>
    <row r="2438" spans="3:3" x14ac:dyDescent="0.2">
      <c r="C2438" s="12"/>
    </row>
    <row r="2439" spans="3:3" x14ac:dyDescent="0.2">
      <c r="C2439" s="12"/>
    </row>
    <row r="2440" spans="3:3" x14ac:dyDescent="0.2">
      <c r="C2440" s="12"/>
    </row>
    <row r="2441" spans="3:3" x14ac:dyDescent="0.2">
      <c r="C2441" s="12"/>
    </row>
    <row r="2442" spans="3:3" x14ac:dyDescent="0.2">
      <c r="C2442" s="12"/>
    </row>
    <row r="2443" spans="3:3" x14ac:dyDescent="0.2">
      <c r="C2443" s="12"/>
    </row>
    <row r="2444" spans="3:3" x14ac:dyDescent="0.2">
      <c r="C2444" s="12"/>
    </row>
    <row r="2445" spans="3:3" x14ac:dyDescent="0.2">
      <c r="C2445" s="12"/>
    </row>
    <row r="2446" spans="3:3" x14ac:dyDescent="0.2">
      <c r="C2446" s="12"/>
    </row>
    <row r="2447" spans="3:3" x14ac:dyDescent="0.2">
      <c r="C2447" s="12"/>
    </row>
    <row r="2448" spans="3:3" x14ac:dyDescent="0.2">
      <c r="C2448" s="12"/>
    </row>
    <row r="2449" spans="3:3" x14ac:dyDescent="0.2">
      <c r="C2449" s="12"/>
    </row>
    <row r="2450" spans="3:3" x14ac:dyDescent="0.2">
      <c r="C2450" s="12"/>
    </row>
    <row r="2451" spans="3:3" x14ac:dyDescent="0.2">
      <c r="C2451" s="12"/>
    </row>
    <row r="2452" spans="3:3" x14ac:dyDescent="0.2">
      <c r="C2452" s="12"/>
    </row>
    <row r="2453" spans="3:3" x14ac:dyDescent="0.2">
      <c r="C2453" s="12"/>
    </row>
    <row r="2454" spans="3:3" x14ac:dyDescent="0.2">
      <c r="C2454" s="12"/>
    </row>
    <row r="2455" spans="3:3" x14ac:dyDescent="0.2">
      <c r="C2455" s="12"/>
    </row>
    <row r="2456" spans="3:3" x14ac:dyDescent="0.2">
      <c r="C2456" s="12"/>
    </row>
    <row r="2457" spans="3:3" x14ac:dyDescent="0.2">
      <c r="C2457" s="12"/>
    </row>
    <row r="2458" spans="3:3" x14ac:dyDescent="0.2">
      <c r="C2458" s="12"/>
    </row>
    <row r="2459" spans="3:3" x14ac:dyDescent="0.2">
      <c r="C2459" s="12"/>
    </row>
    <row r="2460" spans="3:3" x14ac:dyDescent="0.2">
      <c r="C2460" s="12"/>
    </row>
    <row r="2461" spans="3:3" x14ac:dyDescent="0.2">
      <c r="C2461" s="12"/>
    </row>
    <row r="2462" spans="3:3" x14ac:dyDescent="0.2">
      <c r="C2462" s="12"/>
    </row>
    <row r="2463" spans="3:3" x14ac:dyDescent="0.2">
      <c r="C2463" s="12"/>
    </row>
    <row r="2464" spans="3:3" x14ac:dyDescent="0.2">
      <c r="C2464" s="12"/>
    </row>
    <row r="2465" spans="3:3" x14ac:dyDescent="0.2">
      <c r="C2465" s="12"/>
    </row>
    <row r="2466" spans="3:3" x14ac:dyDescent="0.2">
      <c r="C2466" s="12"/>
    </row>
    <row r="2467" spans="3:3" x14ac:dyDescent="0.2">
      <c r="C2467" s="12"/>
    </row>
    <row r="2468" spans="3:3" x14ac:dyDescent="0.2">
      <c r="C2468" s="12"/>
    </row>
    <row r="2469" spans="3:3" x14ac:dyDescent="0.2">
      <c r="C2469" s="12"/>
    </row>
    <row r="2470" spans="3:3" x14ac:dyDescent="0.2">
      <c r="C2470" s="12"/>
    </row>
    <row r="2471" spans="3:3" x14ac:dyDescent="0.2">
      <c r="C2471" s="12"/>
    </row>
    <row r="2472" spans="3:3" x14ac:dyDescent="0.2">
      <c r="C2472" s="12"/>
    </row>
    <row r="2473" spans="3:3" x14ac:dyDescent="0.2">
      <c r="C2473" s="12"/>
    </row>
    <row r="2474" spans="3:3" x14ac:dyDescent="0.2">
      <c r="C2474" s="12"/>
    </row>
    <row r="2475" spans="3:3" x14ac:dyDescent="0.2">
      <c r="C2475" s="12"/>
    </row>
    <row r="2476" spans="3:3" x14ac:dyDescent="0.2">
      <c r="C2476" s="12"/>
    </row>
    <row r="2477" spans="3:3" x14ac:dyDescent="0.2">
      <c r="C2477" s="12"/>
    </row>
    <row r="2478" spans="3:3" x14ac:dyDescent="0.2">
      <c r="C2478" s="12"/>
    </row>
    <row r="2479" spans="3:3" x14ac:dyDescent="0.2">
      <c r="C2479" s="12"/>
    </row>
    <row r="2480" spans="3:3" x14ac:dyDescent="0.2">
      <c r="C2480" s="12"/>
    </row>
    <row r="2481" spans="3:3" x14ac:dyDescent="0.2">
      <c r="C2481" s="12"/>
    </row>
    <row r="2482" spans="3:3" x14ac:dyDescent="0.2">
      <c r="C2482" s="12"/>
    </row>
    <row r="2483" spans="3:3" x14ac:dyDescent="0.2">
      <c r="C2483" s="12"/>
    </row>
    <row r="2484" spans="3:3" x14ac:dyDescent="0.2">
      <c r="C2484" s="12"/>
    </row>
    <row r="2485" spans="3:3" x14ac:dyDescent="0.2">
      <c r="C2485" s="12"/>
    </row>
    <row r="2486" spans="3:3" x14ac:dyDescent="0.2">
      <c r="C2486" s="12"/>
    </row>
    <row r="2487" spans="3:3" x14ac:dyDescent="0.2">
      <c r="C2487" s="12"/>
    </row>
    <row r="2488" spans="3:3" x14ac:dyDescent="0.2">
      <c r="C2488" s="12"/>
    </row>
    <row r="2489" spans="3:3" x14ac:dyDescent="0.2">
      <c r="C2489" s="12"/>
    </row>
    <row r="2490" spans="3:3" x14ac:dyDescent="0.2">
      <c r="C2490" s="12"/>
    </row>
    <row r="2491" spans="3:3" x14ac:dyDescent="0.2">
      <c r="C2491" s="12"/>
    </row>
    <row r="2492" spans="3:3" x14ac:dyDescent="0.2">
      <c r="C2492" s="12"/>
    </row>
    <row r="2493" spans="3:3" x14ac:dyDescent="0.2">
      <c r="C2493" s="12"/>
    </row>
    <row r="2494" spans="3:3" x14ac:dyDescent="0.2">
      <c r="C2494" s="12"/>
    </row>
    <row r="2495" spans="3:3" x14ac:dyDescent="0.2">
      <c r="C2495" s="12"/>
    </row>
    <row r="2496" spans="3:3" x14ac:dyDescent="0.2">
      <c r="C2496" s="12"/>
    </row>
    <row r="2497" spans="3:3" x14ac:dyDescent="0.2">
      <c r="C2497" s="12"/>
    </row>
    <row r="2498" spans="3:3" x14ac:dyDescent="0.2">
      <c r="C2498" s="12"/>
    </row>
    <row r="2499" spans="3:3" x14ac:dyDescent="0.2">
      <c r="C2499" s="12"/>
    </row>
    <row r="2500" spans="3:3" x14ac:dyDescent="0.2">
      <c r="C2500" s="12"/>
    </row>
    <row r="2501" spans="3:3" x14ac:dyDescent="0.2">
      <c r="C2501" s="12"/>
    </row>
    <row r="2502" spans="3:3" x14ac:dyDescent="0.2">
      <c r="C2502" s="12"/>
    </row>
    <row r="2503" spans="3:3" x14ac:dyDescent="0.2">
      <c r="C2503" s="12"/>
    </row>
    <row r="2504" spans="3:3" x14ac:dyDescent="0.2">
      <c r="C2504" s="12"/>
    </row>
    <row r="2505" spans="3:3" x14ac:dyDescent="0.2">
      <c r="C2505" s="12"/>
    </row>
    <row r="2506" spans="3:3" x14ac:dyDescent="0.2">
      <c r="C2506" s="12"/>
    </row>
    <row r="2507" spans="3:3" x14ac:dyDescent="0.2">
      <c r="C2507" s="12"/>
    </row>
    <row r="2508" spans="3:3" x14ac:dyDescent="0.2">
      <c r="C2508" s="12"/>
    </row>
    <row r="2509" spans="3:3" x14ac:dyDescent="0.2">
      <c r="C2509" s="12"/>
    </row>
    <row r="2510" spans="3:3" x14ac:dyDescent="0.2">
      <c r="C2510" s="12"/>
    </row>
    <row r="2511" spans="3:3" x14ac:dyDescent="0.2">
      <c r="C2511" s="12"/>
    </row>
    <row r="2512" spans="3:3" x14ac:dyDescent="0.2">
      <c r="C2512" s="12"/>
    </row>
    <row r="2513" spans="3:3" x14ac:dyDescent="0.2">
      <c r="C2513" s="12"/>
    </row>
    <row r="2514" spans="3:3" x14ac:dyDescent="0.2">
      <c r="C2514" s="12"/>
    </row>
    <row r="2515" spans="3:3" x14ac:dyDescent="0.2">
      <c r="C2515" s="12"/>
    </row>
    <row r="2516" spans="3:3" x14ac:dyDescent="0.2">
      <c r="C2516" s="12"/>
    </row>
    <row r="2517" spans="3:3" x14ac:dyDescent="0.2">
      <c r="C2517" s="12"/>
    </row>
    <row r="2518" spans="3:3" x14ac:dyDescent="0.2">
      <c r="C2518" s="12"/>
    </row>
    <row r="2519" spans="3:3" x14ac:dyDescent="0.2">
      <c r="C2519" s="12"/>
    </row>
    <row r="2520" spans="3:3" x14ac:dyDescent="0.2">
      <c r="C2520" s="12"/>
    </row>
    <row r="2521" spans="3:3" x14ac:dyDescent="0.2">
      <c r="C2521" s="12"/>
    </row>
    <row r="2522" spans="3:3" x14ac:dyDescent="0.2">
      <c r="C2522" s="12"/>
    </row>
    <row r="2523" spans="3:3" x14ac:dyDescent="0.2">
      <c r="C2523" s="12"/>
    </row>
    <row r="2524" spans="3:3" x14ac:dyDescent="0.2">
      <c r="C2524" s="12"/>
    </row>
    <row r="2525" spans="3:3" x14ac:dyDescent="0.2">
      <c r="C2525" s="12"/>
    </row>
    <row r="2526" spans="3:3" x14ac:dyDescent="0.2">
      <c r="C2526" s="12"/>
    </row>
    <row r="2527" spans="3:3" x14ac:dyDescent="0.2">
      <c r="C2527" s="12"/>
    </row>
    <row r="2528" spans="3:3" x14ac:dyDescent="0.2">
      <c r="C2528" s="12"/>
    </row>
    <row r="2529" spans="3:3" x14ac:dyDescent="0.2">
      <c r="C2529" s="12"/>
    </row>
    <row r="2530" spans="3:3" x14ac:dyDescent="0.2">
      <c r="C2530" s="12"/>
    </row>
    <row r="2531" spans="3:3" x14ac:dyDescent="0.2">
      <c r="C2531" s="12"/>
    </row>
    <row r="2532" spans="3:3" x14ac:dyDescent="0.2">
      <c r="C2532" s="12"/>
    </row>
    <row r="2533" spans="3:3" x14ac:dyDescent="0.2">
      <c r="C2533" s="12"/>
    </row>
    <row r="2534" spans="3:3" x14ac:dyDescent="0.2">
      <c r="C2534" s="12"/>
    </row>
    <row r="2535" spans="3:3" x14ac:dyDescent="0.2">
      <c r="C2535" s="12"/>
    </row>
    <row r="2536" spans="3:3" x14ac:dyDescent="0.2">
      <c r="C2536" s="12"/>
    </row>
    <row r="2537" spans="3:3" x14ac:dyDescent="0.2">
      <c r="C2537" s="12"/>
    </row>
    <row r="2538" spans="3:3" x14ac:dyDescent="0.2">
      <c r="C2538" s="12"/>
    </row>
    <row r="2539" spans="3:3" x14ac:dyDescent="0.2">
      <c r="C2539" s="12"/>
    </row>
    <row r="2540" spans="3:3" x14ac:dyDescent="0.2">
      <c r="C2540" s="12"/>
    </row>
    <row r="2541" spans="3:3" x14ac:dyDescent="0.2">
      <c r="C2541" s="12"/>
    </row>
    <row r="2542" spans="3:3" x14ac:dyDescent="0.2">
      <c r="C2542" s="12"/>
    </row>
    <row r="2543" spans="3:3" x14ac:dyDescent="0.2">
      <c r="C2543" s="12"/>
    </row>
    <row r="2544" spans="3:3" x14ac:dyDescent="0.2">
      <c r="C2544" s="12"/>
    </row>
    <row r="2545" spans="3:3" x14ac:dyDescent="0.2">
      <c r="C2545" s="12"/>
    </row>
    <row r="2546" spans="3:3" x14ac:dyDescent="0.2">
      <c r="C2546" s="12"/>
    </row>
    <row r="2547" spans="3:3" x14ac:dyDescent="0.2">
      <c r="C2547" s="12"/>
    </row>
    <row r="2548" spans="3:3" x14ac:dyDescent="0.2">
      <c r="C2548" s="12"/>
    </row>
    <row r="2549" spans="3:3" x14ac:dyDescent="0.2">
      <c r="C2549" s="12"/>
    </row>
    <row r="2550" spans="3:3" x14ac:dyDescent="0.2">
      <c r="C2550" s="12"/>
    </row>
    <row r="2551" spans="3:3" x14ac:dyDescent="0.2">
      <c r="C2551" s="12"/>
    </row>
    <row r="2552" spans="3:3" x14ac:dyDescent="0.2">
      <c r="C2552" s="12"/>
    </row>
    <row r="2553" spans="3:3" x14ac:dyDescent="0.2">
      <c r="C2553" s="12"/>
    </row>
    <row r="2554" spans="3:3" x14ac:dyDescent="0.2">
      <c r="C2554" s="12"/>
    </row>
    <row r="2555" spans="3:3" x14ac:dyDescent="0.2">
      <c r="C2555" s="12"/>
    </row>
    <row r="2556" spans="3:3" x14ac:dyDescent="0.2">
      <c r="C2556" s="12"/>
    </row>
    <row r="2557" spans="3:3" x14ac:dyDescent="0.2">
      <c r="C2557" s="12"/>
    </row>
    <row r="2558" spans="3:3" x14ac:dyDescent="0.2">
      <c r="C2558" s="12"/>
    </row>
    <row r="2559" spans="3:3" x14ac:dyDescent="0.2">
      <c r="C2559" s="12"/>
    </row>
    <row r="2560" spans="3:3" x14ac:dyDescent="0.2">
      <c r="C2560" s="12"/>
    </row>
    <row r="2561" spans="3:3" x14ac:dyDescent="0.2">
      <c r="C2561" s="12"/>
    </row>
    <row r="2562" spans="3:3" x14ac:dyDescent="0.2">
      <c r="C2562" s="12"/>
    </row>
    <row r="2563" spans="3:3" x14ac:dyDescent="0.2">
      <c r="C2563" s="12"/>
    </row>
    <row r="2564" spans="3:3" x14ac:dyDescent="0.2">
      <c r="C2564" s="12"/>
    </row>
    <row r="2565" spans="3:3" x14ac:dyDescent="0.2">
      <c r="C2565" s="12"/>
    </row>
    <row r="2566" spans="3:3" x14ac:dyDescent="0.2">
      <c r="C2566" s="12"/>
    </row>
    <row r="2567" spans="3:3" x14ac:dyDescent="0.2">
      <c r="C2567" s="12"/>
    </row>
    <row r="2568" spans="3:3" x14ac:dyDescent="0.2">
      <c r="C2568" s="12"/>
    </row>
    <row r="2569" spans="3:3" x14ac:dyDescent="0.2">
      <c r="C2569" s="12"/>
    </row>
    <row r="2570" spans="3:3" x14ac:dyDescent="0.2">
      <c r="C2570" s="12"/>
    </row>
    <row r="2571" spans="3:3" x14ac:dyDescent="0.2">
      <c r="C2571" s="12"/>
    </row>
    <row r="2572" spans="3:3" x14ac:dyDescent="0.2">
      <c r="C2572" s="12"/>
    </row>
    <row r="2573" spans="3:3" x14ac:dyDescent="0.2">
      <c r="C2573" s="12"/>
    </row>
    <row r="2574" spans="3:3" x14ac:dyDescent="0.2">
      <c r="C2574" s="12"/>
    </row>
    <row r="2575" spans="3:3" x14ac:dyDescent="0.2">
      <c r="C2575" s="12"/>
    </row>
    <row r="2576" spans="3:3" x14ac:dyDescent="0.2">
      <c r="C2576" s="12"/>
    </row>
    <row r="2577" spans="3:3" x14ac:dyDescent="0.2">
      <c r="C2577" s="12"/>
    </row>
    <row r="2578" spans="3:3" x14ac:dyDescent="0.2">
      <c r="C2578" s="12"/>
    </row>
    <row r="2579" spans="3:3" x14ac:dyDescent="0.2">
      <c r="C2579" s="12"/>
    </row>
    <row r="2580" spans="3:3" x14ac:dyDescent="0.2">
      <c r="C2580" s="12"/>
    </row>
    <row r="2581" spans="3:3" x14ac:dyDescent="0.2">
      <c r="C2581" s="12"/>
    </row>
    <row r="2582" spans="3:3" x14ac:dyDescent="0.2">
      <c r="C2582" s="12"/>
    </row>
    <row r="2583" spans="3:3" x14ac:dyDescent="0.2">
      <c r="C2583" s="12"/>
    </row>
    <row r="2584" spans="3:3" x14ac:dyDescent="0.2">
      <c r="C2584" s="12"/>
    </row>
    <row r="2585" spans="3:3" x14ac:dyDescent="0.2">
      <c r="C2585" s="12"/>
    </row>
    <row r="2586" spans="3:3" x14ac:dyDescent="0.2">
      <c r="C2586" s="12"/>
    </row>
    <row r="2587" spans="3:3" x14ac:dyDescent="0.2">
      <c r="C2587" s="12"/>
    </row>
    <row r="2588" spans="3:3" x14ac:dyDescent="0.2">
      <c r="C2588" s="12"/>
    </row>
    <row r="2589" spans="3:3" x14ac:dyDescent="0.2">
      <c r="C2589" s="12"/>
    </row>
    <row r="2590" spans="3:3" x14ac:dyDescent="0.2">
      <c r="C2590" s="12"/>
    </row>
    <row r="2591" spans="3:3" x14ac:dyDescent="0.2">
      <c r="C2591" s="12"/>
    </row>
    <row r="2592" spans="3:3" x14ac:dyDescent="0.2">
      <c r="C2592" s="12"/>
    </row>
    <row r="2593" spans="3:3" x14ac:dyDescent="0.2">
      <c r="C2593" s="12"/>
    </row>
    <row r="2594" spans="3:3" x14ac:dyDescent="0.2">
      <c r="C2594" s="12"/>
    </row>
    <row r="2595" spans="3:3" x14ac:dyDescent="0.2">
      <c r="C2595" s="12"/>
    </row>
    <row r="2596" spans="3:3" x14ac:dyDescent="0.2">
      <c r="C2596" s="12"/>
    </row>
    <row r="2597" spans="3:3" x14ac:dyDescent="0.2">
      <c r="C2597" s="12"/>
    </row>
    <row r="2598" spans="3:3" x14ac:dyDescent="0.2">
      <c r="C2598" s="12"/>
    </row>
    <row r="2599" spans="3:3" x14ac:dyDescent="0.2">
      <c r="C2599" s="12"/>
    </row>
    <row r="2600" spans="3:3" x14ac:dyDescent="0.2">
      <c r="C2600" s="12"/>
    </row>
    <row r="2601" spans="3:3" x14ac:dyDescent="0.2">
      <c r="C2601" s="12"/>
    </row>
    <row r="2602" spans="3:3" x14ac:dyDescent="0.2">
      <c r="C2602" s="12"/>
    </row>
    <row r="2603" spans="3:3" x14ac:dyDescent="0.2">
      <c r="C2603" s="12"/>
    </row>
    <row r="2604" spans="3:3" x14ac:dyDescent="0.2">
      <c r="C2604" s="12"/>
    </row>
    <row r="2605" spans="3:3" x14ac:dyDescent="0.2">
      <c r="C2605" s="12"/>
    </row>
    <row r="2606" spans="3:3" x14ac:dyDescent="0.2">
      <c r="C2606" s="12"/>
    </row>
    <row r="2607" spans="3:3" x14ac:dyDescent="0.2">
      <c r="C2607" s="12"/>
    </row>
    <row r="2608" spans="3:3" x14ac:dyDescent="0.2">
      <c r="C2608" s="12"/>
    </row>
    <row r="2609" spans="3:3" x14ac:dyDescent="0.2">
      <c r="C2609" s="12"/>
    </row>
    <row r="2610" spans="3:3" x14ac:dyDescent="0.2">
      <c r="C2610" s="12"/>
    </row>
    <row r="2611" spans="3:3" x14ac:dyDescent="0.2">
      <c r="C2611" s="12"/>
    </row>
    <row r="2612" spans="3:3" x14ac:dyDescent="0.2">
      <c r="C2612" s="12"/>
    </row>
    <row r="2613" spans="3:3" x14ac:dyDescent="0.2">
      <c r="C2613" s="12"/>
    </row>
    <row r="2614" spans="3:3" x14ac:dyDescent="0.2">
      <c r="C2614" s="12"/>
    </row>
    <row r="2615" spans="3:3" x14ac:dyDescent="0.2">
      <c r="C2615" s="12"/>
    </row>
    <row r="2616" spans="3:3" x14ac:dyDescent="0.2">
      <c r="C2616" s="12"/>
    </row>
    <row r="2617" spans="3:3" x14ac:dyDescent="0.2">
      <c r="C2617" s="12"/>
    </row>
    <row r="2618" spans="3:3" x14ac:dyDescent="0.2">
      <c r="C2618" s="12"/>
    </row>
    <row r="2619" spans="3:3" x14ac:dyDescent="0.2">
      <c r="C2619" s="12"/>
    </row>
    <row r="2620" spans="3:3" x14ac:dyDescent="0.2">
      <c r="C2620" s="12"/>
    </row>
    <row r="2621" spans="3:3" x14ac:dyDescent="0.2">
      <c r="C2621" s="12"/>
    </row>
    <row r="2622" spans="3:3" x14ac:dyDescent="0.2">
      <c r="C2622" s="12"/>
    </row>
    <row r="2623" spans="3:3" x14ac:dyDescent="0.2">
      <c r="C2623" s="12"/>
    </row>
    <row r="2624" spans="3:3" x14ac:dyDescent="0.2">
      <c r="C2624" s="12"/>
    </row>
    <row r="2625" spans="3:3" x14ac:dyDescent="0.2">
      <c r="C2625" s="12"/>
    </row>
    <row r="2626" spans="3:3" x14ac:dyDescent="0.2">
      <c r="C2626" s="12"/>
    </row>
    <row r="2627" spans="3:3" x14ac:dyDescent="0.2">
      <c r="C2627" s="12"/>
    </row>
    <row r="2628" spans="3:3" x14ac:dyDescent="0.2">
      <c r="C2628" s="12"/>
    </row>
    <row r="2629" spans="3:3" x14ac:dyDescent="0.2">
      <c r="C2629" s="12"/>
    </row>
    <row r="2630" spans="3:3" x14ac:dyDescent="0.2">
      <c r="C2630" s="12"/>
    </row>
    <row r="2631" spans="3:3" x14ac:dyDescent="0.2">
      <c r="C2631" s="12"/>
    </row>
    <row r="2632" spans="3:3" x14ac:dyDescent="0.2">
      <c r="C2632" s="12"/>
    </row>
    <row r="2633" spans="3:3" x14ac:dyDescent="0.2">
      <c r="C2633" s="12"/>
    </row>
    <row r="2634" spans="3:3" x14ac:dyDescent="0.2">
      <c r="C2634" s="12"/>
    </row>
    <row r="2635" spans="3:3" x14ac:dyDescent="0.2">
      <c r="C2635" s="12"/>
    </row>
    <row r="2636" spans="3:3" x14ac:dyDescent="0.2">
      <c r="C2636" s="12"/>
    </row>
    <row r="2637" spans="3:3" x14ac:dyDescent="0.2">
      <c r="C2637" s="12"/>
    </row>
    <row r="2638" spans="3:3" x14ac:dyDescent="0.2">
      <c r="C2638" s="12"/>
    </row>
    <row r="2639" spans="3:3" x14ac:dyDescent="0.2">
      <c r="C2639" s="12"/>
    </row>
    <row r="2640" spans="3:3" x14ac:dyDescent="0.2">
      <c r="C2640" s="12"/>
    </row>
    <row r="2641" spans="3:3" x14ac:dyDescent="0.2">
      <c r="C2641" s="12"/>
    </row>
    <row r="2642" spans="3:3" x14ac:dyDescent="0.2">
      <c r="C2642" s="12"/>
    </row>
    <row r="2643" spans="3:3" x14ac:dyDescent="0.2">
      <c r="C2643" s="12"/>
    </row>
    <row r="2644" spans="3:3" x14ac:dyDescent="0.2">
      <c r="C2644" s="12"/>
    </row>
    <row r="2645" spans="3:3" x14ac:dyDescent="0.2">
      <c r="C2645" s="12"/>
    </row>
    <row r="2646" spans="3:3" x14ac:dyDescent="0.2">
      <c r="C2646" s="12"/>
    </row>
    <row r="2647" spans="3:3" x14ac:dyDescent="0.2">
      <c r="C2647" s="12"/>
    </row>
    <row r="2648" spans="3:3" x14ac:dyDescent="0.2">
      <c r="C2648" s="12"/>
    </row>
    <row r="2649" spans="3:3" x14ac:dyDescent="0.2">
      <c r="C2649" s="12"/>
    </row>
    <row r="2650" spans="3:3" x14ac:dyDescent="0.2">
      <c r="C2650" s="12"/>
    </row>
    <row r="2651" spans="3:3" x14ac:dyDescent="0.2">
      <c r="C2651" s="12"/>
    </row>
    <row r="2652" spans="3:3" x14ac:dyDescent="0.2">
      <c r="C2652" s="12"/>
    </row>
    <row r="2653" spans="3:3" x14ac:dyDescent="0.2">
      <c r="C2653" s="12"/>
    </row>
    <row r="2654" spans="3:3" x14ac:dyDescent="0.2">
      <c r="C2654" s="12"/>
    </row>
    <row r="2655" spans="3:3" x14ac:dyDescent="0.2">
      <c r="C2655" s="12"/>
    </row>
    <row r="2656" spans="3:3" x14ac:dyDescent="0.2">
      <c r="C2656" s="12"/>
    </row>
    <row r="2657" spans="3:3" x14ac:dyDescent="0.2">
      <c r="C2657" s="12"/>
    </row>
    <row r="2658" spans="3:3" x14ac:dyDescent="0.2">
      <c r="C2658" s="12"/>
    </row>
    <row r="2659" spans="3:3" x14ac:dyDescent="0.2">
      <c r="C2659" s="12"/>
    </row>
    <row r="2660" spans="3:3" x14ac:dyDescent="0.2">
      <c r="C2660" s="12"/>
    </row>
    <row r="2661" spans="3:3" x14ac:dyDescent="0.2">
      <c r="C2661" s="12"/>
    </row>
    <row r="2662" spans="3:3" x14ac:dyDescent="0.2">
      <c r="C2662" s="12"/>
    </row>
    <row r="2663" spans="3:3" x14ac:dyDescent="0.2">
      <c r="C2663" s="12"/>
    </row>
    <row r="2664" spans="3:3" x14ac:dyDescent="0.2">
      <c r="C2664" s="12"/>
    </row>
    <row r="2665" spans="3:3" x14ac:dyDescent="0.2">
      <c r="C2665" s="12"/>
    </row>
    <row r="2666" spans="3:3" x14ac:dyDescent="0.2">
      <c r="C2666" s="12"/>
    </row>
    <row r="2667" spans="3:3" x14ac:dyDescent="0.2">
      <c r="C2667" s="12"/>
    </row>
    <row r="2668" spans="3:3" x14ac:dyDescent="0.2">
      <c r="C2668" s="12"/>
    </row>
    <row r="2669" spans="3:3" x14ac:dyDescent="0.2">
      <c r="C2669" s="12"/>
    </row>
    <row r="2670" spans="3:3" x14ac:dyDescent="0.2">
      <c r="C2670" s="12"/>
    </row>
    <row r="2671" spans="3:3" x14ac:dyDescent="0.2">
      <c r="C2671" s="12"/>
    </row>
    <row r="2672" spans="3:3" x14ac:dyDescent="0.2">
      <c r="C2672" s="12"/>
    </row>
    <row r="2673" spans="3:3" x14ac:dyDescent="0.2">
      <c r="C2673" s="12"/>
    </row>
    <row r="2674" spans="3:3" x14ac:dyDescent="0.2">
      <c r="C2674" s="12"/>
    </row>
    <row r="2675" spans="3:3" x14ac:dyDescent="0.2">
      <c r="C2675" s="12"/>
    </row>
    <row r="2676" spans="3:3" x14ac:dyDescent="0.2">
      <c r="C2676" s="12"/>
    </row>
    <row r="2677" spans="3:3" x14ac:dyDescent="0.2">
      <c r="C2677" s="12"/>
    </row>
    <row r="2678" spans="3:3" x14ac:dyDescent="0.2">
      <c r="C2678" s="12"/>
    </row>
    <row r="2679" spans="3:3" x14ac:dyDescent="0.2">
      <c r="C2679" s="12"/>
    </row>
    <row r="2680" spans="3:3" x14ac:dyDescent="0.2">
      <c r="C2680" s="12"/>
    </row>
    <row r="2681" spans="3:3" x14ac:dyDescent="0.2">
      <c r="C2681" s="12"/>
    </row>
    <row r="2682" spans="3:3" x14ac:dyDescent="0.2">
      <c r="C2682" s="12"/>
    </row>
    <row r="2683" spans="3:3" x14ac:dyDescent="0.2">
      <c r="C2683" s="12"/>
    </row>
    <row r="2684" spans="3:3" x14ac:dyDescent="0.2">
      <c r="C2684" s="12"/>
    </row>
    <row r="2685" spans="3:3" x14ac:dyDescent="0.2">
      <c r="C2685" s="12"/>
    </row>
    <row r="2686" spans="3:3" x14ac:dyDescent="0.2">
      <c r="C2686" s="12"/>
    </row>
    <row r="2687" spans="3:3" x14ac:dyDescent="0.2">
      <c r="C2687" s="12"/>
    </row>
    <row r="2688" spans="3:3" x14ac:dyDescent="0.2">
      <c r="C2688" s="12"/>
    </row>
    <row r="2689" spans="3:3" x14ac:dyDescent="0.2">
      <c r="C2689" s="12"/>
    </row>
    <row r="2690" spans="3:3" x14ac:dyDescent="0.2">
      <c r="C2690" s="12"/>
    </row>
    <row r="2691" spans="3:3" x14ac:dyDescent="0.2">
      <c r="C2691" s="12"/>
    </row>
    <row r="2692" spans="3:3" x14ac:dyDescent="0.2">
      <c r="C2692" s="12"/>
    </row>
    <row r="2693" spans="3:3" x14ac:dyDescent="0.2">
      <c r="C2693" s="12"/>
    </row>
    <row r="2694" spans="3:3" x14ac:dyDescent="0.2">
      <c r="C2694" s="12"/>
    </row>
    <row r="2695" spans="3:3" x14ac:dyDescent="0.2">
      <c r="C2695" s="12"/>
    </row>
    <row r="2696" spans="3:3" x14ac:dyDescent="0.2">
      <c r="C2696" s="12"/>
    </row>
    <row r="2697" spans="3:3" x14ac:dyDescent="0.2">
      <c r="C2697" s="12"/>
    </row>
    <row r="2698" spans="3:3" x14ac:dyDescent="0.2">
      <c r="C2698" s="12"/>
    </row>
    <row r="2699" spans="3:3" x14ac:dyDescent="0.2">
      <c r="C2699" s="12"/>
    </row>
    <row r="2700" spans="3:3" x14ac:dyDescent="0.2">
      <c r="C2700" s="12"/>
    </row>
    <row r="2701" spans="3:3" x14ac:dyDescent="0.2">
      <c r="C2701" s="12"/>
    </row>
    <row r="2702" spans="3:3" x14ac:dyDescent="0.2">
      <c r="C2702" s="12"/>
    </row>
    <row r="2703" spans="3:3" x14ac:dyDescent="0.2">
      <c r="C2703" s="12"/>
    </row>
    <row r="2704" spans="3:3" x14ac:dyDescent="0.2">
      <c r="C2704" s="12"/>
    </row>
    <row r="2705" spans="3:3" x14ac:dyDescent="0.2">
      <c r="C2705" s="12"/>
    </row>
    <row r="2706" spans="3:3" x14ac:dyDescent="0.2">
      <c r="C2706" s="12"/>
    </row>
    <row r="2707" spans="3:3" x14ac:dyDescent="0.2">
      <c r="C2707" s="12"/>
    </row>
    <row r="2708" spans="3:3" x14ac:dyDescent="0.2">
      <c r="C2708" s="12"/>
    </row>
    <row r="2709" spans="3:3" x14ac:dyDescent="0.2">
      <c r="C2709" s="12"/>
    </row>
    <row r="2710" spans="3:3" x14ac:dyDescent="0.2">
      <c r="C2710" s="12"/>
    </row>
    <row r="2711" spans="3:3" x14ac:dyDescent="0.2">
      <c r="C2711" s="12"/>
    </row>
    <row r="2712" spans="3:3" x14ac:dyDescent="0.2">
      <c r="C2712" s="12"/>
    </row>
    <row r="2713" spans="3:3" x14ac:dyDescent="0.2">
      <c r="C2713" s="12"/>
    </row>
    <row r="2714" spans="3:3" x14ac:dyDescent="0.2">
      <c r="C2714" s="12"/>
    </row>
    <row r="2715" spans="3:3" x14ac:dyDescent="0.2">
      <c r="C2715" s="12"/>
    </row>
    <row r="2716" spans="3:3" x14ac:dyDescent="0.2">
      <c r="C2716" s="12"/>
    </row>
    <row r="2717" spans="3:3" x14ac:dyDescent="0.2">
      <c r="C2717" s="12"/>
    </row>
    <row r="2718" spans="3:3" x14ac:dyDescent="0.2">
      <c r="C2718" s="12"/>
    </row>
    <row r="2719" spans="3:3" x14ac:dyDescent="0.2">
      <c r="C2719" s="12"/>
    </row>
    <row r="2720" spans="3:3" x14ac:dyDescent="0.2">
      <c r="C2720" s="12"/>
    </row>
    <row r="2721" spans="3:3" x14ac:dyDescent="0.2">
      <c r="C2721" s="12"/>
    </row>
    <row r="2722" spans="3:3" x14ac:dyDescent="0.2">
      <c r="C2722" s="12"/>
    </row>
    <row r="2723" spans="3:3" x14ac:dyDescent="0.2">
      <c r="C2723" s="12"/>
    </row>
    <row r="2724" spans="3:3" x14ac:dyDescent="0.2">
      <c r="C2724" s="12"/>
    </row>
    <row r="2725" spans="3:3" x14ac:dyDescent="0.2">
      <c r="C2725" s="12"/>
    </row>
    <row r="2726" spans="3:3" x14ac:dyDescent="0.2">
      <c r="C2726" s="12"/>
    </row>
    <row r="2727" spans="3:3" x14ac:dyDescent="0.2">
      <c r="C2727" s="12"/>
    </row>
    <row r="2728" spans="3:3" x14ac:dyDescent="0.2">
      <c r="C2728" s="12"/>
    </row>
    <row r="2729" spans="3:3" x14ac:dyDescent="0.2">
      <c r="C2729" s="12"/>
    </row>
    <row r="2730" spans="3:3" x14ac:dyDescent="0.2">
      <c r="C2730" s="12"/>
    </row>
    <row r="2731" spans="3:3" x14ac:dyDescent="0.2">
      <c r="C2731" s="12"/>
    </row>
    <row r="2732" spans="3:3" x14ac:dyDescent="0.2">
      <c r="C2732" s="12"/>
    </row>
    <row r="2733" spans="3:3" x14ac:dyDescent="0.2">
      <c r="C2733" s="12"/>
    </row>
    <row r="2734" spans="3:3" x14ac:dyDescent="0.2">
      <c r="C2734" s="12"/>
    </row>
    <row r="2735" spans="3:3" x14ac:dyDescent="0.2">
      <c r="C2735" s="12"/>
    </row>
    <row r="2736" spans="3:3" x14ac:dyDescent="0.2">
      <c r="C2736" s="12"/>
    </row>
    <row r="2737" spans="3:3" x14ac:dyDescent="0.2">
      <c r="C2737" s="12"/>
    </row>
    <row r="2738" spans="3:3" x14ac:dyDescent="0.2">
      <c r="C2738" s="12"/>
    </row>
    <row r="2739" spans="3:3" x14ac:dyDescent="0.2">
      <c r="C2739" s="12"/>
    </row>
    <row r="2740" spans="3:3" x14ac:dyDescent="0.2">
      <c r="C2740" s="12"/>
    </row>
    <row r="2741" spans="3:3" x14ac:dyDescent="0.2">
      <c r="C2741" s="12"/>
    </row>
    <row r="2742" spans="3:3" x14ac:dyDescent="0.2">
      <c r="C2742" s="12"/>
    </row>
    <row r="2743" spans="3:3" x14ac:dyDescent="0.2">
      <c r="C2743" s="12"/>
    </row>
    <row r="2744" spans="3:3" x14ac:dyDescent="0.2">
      <c r="C2744" s="12"/>
    </row>
    <row r="2745" spans="3:3" x14ac:dyDescent="0.2">
      <c r="C2745" s="12"/>
    </row>
    <row r="2746" spans="3:3" x14ac:dyDescent="0.2">
      <c r="C2746" s="12"/>
    </row>
    <row r="2747" spans="3:3" x14ac:dyDescent="0.2">
      <c r="C2747" s="12"/>
    </row>
    <row r="2748" spans="3:3" x14ac:dyDescent="0.2">
      <c r="C2748" s="12"/>
    </row>
    <row r="2749" spans="3:3" x14ac:dyDescent="0.2">
      <c r="C2749" s="12"/>
    </row>
    <row r="2750" spans="3:3" x14ac:dyDescent="0.2">
      <c r="C2750" s="12"/>
    </row>
    <row r="2751" spans="3:3" x14ac:dyDescent="0.2">
      <c r="C2751" s="12"/>
    </row>
    <row r="2752" spans="3:3" x14ac:dyDescent="0.2">
      <c r="C2752" s="12"/>
    </row>
    <row r="2753" spans="3:3" x14ac:dyDescent="0.2">
      <c r="C2753" s="12"/>
    </row>
    <row r="2754" spans="3:3" x14ac:dyDescent="0.2">
      <c r="C2754" s="12"/>
    </row>
    <row r="2755" spans="3:3" x14ac:dyDescent="0.2">
      <c r="C2755" s="12"/>
    </row>
    <row r="2756" spans="3:3" x14ac:dyDescent="0.2">
      <c r="C2756" s="12"/>
    </row>
    <row r="2757" spans="3:3" x14ac:dyDescent="0.2">
      <c r="C2757" s="12"/>
    </row>
    <row r="2758" spans="3:3" x14ac:dyDescent="0.2">
      <c r="C2758" s="12"/>
    </row>
    <row r="2759" spans="3:3" x14ac:dyDescent="0.2">
      <c r="C2759" s="12"/>
    </row>
    <row r="2760" spans="3:3" x14ac:dyDescent="0.2">
      <c r="C2760" s="12"/>
    </row>
    <row r="2761" spans="3:3" x14ac:dyDescent="0.2">
      <c r="C2761" s="12"/>
    </row>
    <row r="2762" spans="3:3" x14ac:dyDescent="0.2">
      <c r="C2762" s="12"/>
    </row>
    <row r="2763" spans="3:3" x14ac:dyDescent="0.2">
      <c r="C2763" s="12"/>
    </row>
    <row r="2764" spans="3:3" x14ac:dyDescent="0.2">
      <c r="C2764" s="12"/>
    </row>
    <row r="2765" spans="3:3" x14ac:dyDescent="0.2">
      <c r="C2765" s="12"/>
    </row>
    <row r="2766" spans="3:3" x14ac:dyDescent="0.2">
      <c r="C2766" s="12"/>
    </row>
    <row r="2767" spans="3:3" x14ac:dyDescent="0.2">
      <c r="C2767" s="12"/>
    </row>
    <row r="2768" spans="3:3" x14ac:dyDescent="0.2">
      <c r="C2768" s="12"/>
    </row>
    <row r="2769" spans="3:3" x14ac:dyDescent="0.2">
      <c r="C2769" s="12"/>
    </row>
    <row r="2770" spans="3:3" x14ac:dyDescent="0.2">
      <c r="C2770" s="12"/>
    </row>
    <row r="2771" spans="3:3" x14ac:dyDescent="0.2">
      <c r="C2771" s="12"/>
    </row>
    <row r="2772" spans="3:3" x14ac:dyDescent="0.2">
      <c r="C2772" s="12"/>
    </row>
    <row r="2773" spans="3:3" x14ac:dyDescent="0.2">
      <c r="C2773" s="12"/>
    </row>
    <row r="2774" spans="3:3" x14ac:dyDescent="0.2">
      <c r="C2774" s="12"/>
    </row>
    <row r="2775" spans="3:3" x14ac:dyDescent="0.2">
      <c r="C2775" s="12"/>
    </row>
    <row r="2776" spans="3:3" x14ac:dyDescent="0.2">
      <c r="C2776" s="12"/>
    </row>
    <row r="2777" spans="3:3" x14ac:dyDescent="0.2">
      <c r="C2777" s="12"/>
    </row>
    <row r="2778" spans="3:3" x14ac:dyDescent="0.2">
      <c r="C2778" s="12"/>
    </row>
    <row r="2779" spans="3:3" x14ac:dyDescent="0.2">
      <c r="C2779" s="12"/>
    </row>
    <row r="2780" spans="3:3" x14ac:dyDescent="0.2">
      <c r="C2780" s="12"/>
    </row>
    <row r="2781" spans="3:3" x14ac:dyDescent="0.2">
      <c r="C2781" s="12"/>
    </row>
    <row r="2782" spans="3:3" x14ac:dyDescent="0.2">
      <c r="C2782" s="12"/>
    </row>
    <row r="2783" spans="3:3" x14ac:dyDescent="0.2">
      <c r="C2783" s="12"/>
    </row>
    <row r="2784" spans="3:3" x14ac:dyDescent="0.2">
      <c r="C2784" s="12"/>
    </row>
    <row r="2785" spans="3:3" x14ac:dyDescent="0.2">
      <c r="C2785" s="12"/>
    </row>
    <row r="2786" spans="3:3" x14ac:dyDescent="0.2">
      <c r="C2786" s="12"/>
    </row>
    <row r="2787" spans="3:3" x14ac:dyDescent="0.2">
      <c r="C2787" s="12"/>
    </row>
    <row r="2788" spans="3:3" x14ac:dyDescent="0.2">
      <c r="C2788" s="12"/>
    </row>
    <row r="2789" spans="3:3" x14ac:dyDescent="0.2">
      <c r="C2789" s="12"/>
    </row>
    <row r="2790" spans="3:3" x14ac:dyDescent="0.2">
      <c r="C2790" s="12"/>
    </row>
    <row r="2791" spans="3:3" x14ac:dyDescent="0.2">
      <c r="C2791" s="12"/>
    </row>
    <row r="2792" spans="3:3" x14ac:dyDescent="0.2">
      <c r="C2792" s="12"/>
    </row>
    <row r="2793" spans="3:3" x14ac:dyDescent="0.2">
      <c r="C2793" s="12"/>
    </row>
    <row r="2794" spans="3:3" x14ac:dyDescent="0.2">
      <c r="C2794" s="12"/>
    </row>
    <row r="2795" spans="3:3" x14ac:dyDescent="0.2">
      <c r="C2795" s="12"/>
    </row>
    <row r="2796" spans="3:3" x14ac:dyDescent="0.2">
      <c r="C2796" s="12"/>
    </row>
    <row r="2797" spans="3:3" x14ac:dyDescent="0.2">
      <c r="C2797" s="12"/>
    </row>
    <row r="2798" spans="3:3" x14ac:dyDescent="0.2">
      <c r="C2798" s="12"/>
    </row>
    <row r="2799" spans="3:3" x14ac:dyDescent="0.2">
      <c r="C2799" s="12"/>
    </row>
    <row r="2800" spans="3:3" x14ac:dyDescent="0.2">
      <c r="C2800" s="12"/>
    </row>
    <row r="2801" spans="3:3" x14ac:dyDescent="0.2">
      <c r="C2801" s="12"/>
    </row>
    <row r="2802" spans="3:3" x14ac:dyDescent="0.2">
      <c r="C2802" s="12"/>
    </row>
    <row r="2803" spans="3:3" x14ac:dyDescent="0.2">
      <c r="C2803" s="12"/>
    </row>
    <row r="2804" spans="3:3" x14ac:dyDescent="0.2">
      <c r="C2804" s="12"/>
    </row>
    <row r="2805" spans="3:3" x14ac:dyDescent="0.2">
      <c r="C2805" s="12"/>
    </row>
    <row r="2806" spans="3:3" x14ac:dyDescent="0.2">
      <c r="C2806" s="12"/>
    </row>
    <row r="2807" spans="3:3" x14ac:dyDescent="0.2">
      <c r="C2807" s="12"/>
    </row>
    <row r="2808" spans="3:3" x14ac:dyDescent="0.2">
      <c r="C2808" s="12"/>
    </row>
    <row r="2809" spans="3:3" x14ac:dyDescent="0.2">
      <c r="C2809" s="12"/>
    </row>
    <row r="2810" spans="3:3" x14ac:dyDescent="0.2">
      <c r="C2810" s="12"/>
    </row>
    <row r="2811" spans="3:3" x14ac:dyDescent="0.2">
      <c r="C2811" s="12"/>
    </row>
    <row r="2812" spans="3:3" x14ac:dyDescent="0.2">
      <c r="C2812" s="12"/>
    </row>
    <row r="2813" spans="3:3" x14ac:dyDescent="0.2">
      <c r="C2813" s="12"/>
    </row>
    <row r="2814" spans="3:3" x14ac:dyDescent="0.2">
      <c r="C2814" s="12"/>
    </row>
    <row r="2815" spans="3:3" x14ac:dyDescent="0.2">
      <c r="C2815" s="12"/>
    </row>
    <row r="2816" spans="3:3" x14ac:dyDescent="0.2">
      <c r="C2816" s="12"/>
    </row>
    <row r="2817" spans="3:3" x14ac:dyDescent="0.2">
      <c r="C2817" s="12"/>
    </row>
    <row r="2818" spans="3:3" x14ac:dyDescent="0.2">
      <c r="C2818" s="12"/>
    </row>
    <row r="2819" spans="3:3" x14ac:dyDescent="0.2">
      <c r="C2819" s="12"/>
    </row>
    <row r="2820" spans="3:3" x14ac:dyDescent="0.2">
      <c r="C2820" s="12"/>
    </row>
    <row r="2821" spans="3:3" x14ac:dyDescent="0.2">
      <c r="C2821" s="12"/>
    </row>
    <row r="2822" spans="3:3" x14ac:dyDescent="0.2">
      <c r="C2822" s="12"/>
    </row>
    <row r="2823" spans="3:3" x14ac:dyDescent="0.2">
      <c r="C2823" s="12"/>
    </row>
    <row r="2824" spans="3:3" x14ac:dyDescent="0.2">
      <c r="C2824" s="12"/>
    </row>
    <row r="2825" spans="3:3" x14ac:dyDescent="0.2">
      <c r="C2825" s="12"/>
    </row>
    <row r="2826" spans="3:3" x14ac:dyDescent="0.2">
      <c r="C2826" s="12"/>
    </row>
    <row r="2827" spans="3:3" x14ac:dyDescent="0.2">
      <c r="C2827" s="12"/>
    </row>
    <row r="2828" spans="3:3" x14ac:dyDescent="0.2">
      <c r="C2828" s="12"/>
    </row>
    <row r="2829" spans="3:3" x14ac:dyDescent="0.2">
      <c r="C2829" s="12"/>
    </row>
    <row r="2830" spans="3:3" x14ac:dyDescent="0.2">
      <c r="C2830" s="12"/>
    </row>
    <row r="2831" spans="3:3" x14ac:dyDescent="0.2">
      <c r="C2831" s="12"/>
    </row>
    <row r="2832" spans="3:3" x14ac:dyDescent="0.2">
      <c r="C2832" s="12"/>
    </row>
    <row r="2833" spans="3:3" x14ac:dyDescent="0.2">
      <c r="C2833" s="12"/>
    </row>
    <row r="2834" spans="3:3" x14ac:dyDescent="0.2">
      <c r="C2834" s="12"/>
    </row>
    <row r="2835" spans="3:3" x14ac:dyDescent="0.2">
      <c r="C2835" s="12"/>
    </row>
    <row r="2836" spans="3:3" x14ac:dyDescent="0.2">
      <c r="C2836" s="12"/>
    </row>
    <row r="2837" spans="3:3" x14ac:dyDescent="0.2">
      <c r="C2837" s="12"/>
    </row>
    <row r="2838" spans="3:3" x14ac:dyDescent="0.2">
      <c r="C2838" s="12"/>
    </row>
    <row r="2839" spans="3:3" x14ac:dyDescent="0.2">
      <c r="C2839" s="12"/>
    </row>
    <row r="2840" spans="3:3" x14ac:dyDescent="0.2">
      <c r="C2840" s="12"/>
    </row>
    <row r="2841" spans="3:3" x14ac:dyDescent="0.2">
      <c r="C2841" s="12"/>
    </row>
    <row r="2842" spans="3:3" x14ac:dyDescent="0.2">
      <c r="C2842" s="12"/>
    </row>
    <row r="2843" spans="3:3" x14ac:dyDescent="0.2">
      <c r="C2843" s="12"/>
    </row>
    <row r="2844" spans="3:3" x14ac:dyDescent="0.2">
      <c r="C2844" s="12"/>
    </row>
    <row r="2845" spans="3:3" x14ac:dyDescent="0.2">
      <c r="C2845" s="12"/>
    </row>
    <row r="2846" spans="3:3" x14ac:dyDescent="0.2">
      <c r="C2846" s="12"/>
    </row>
    <row r="2847" spans="3:3" x14ac:dyDescent="0.2">
      <c r="C2847" s="12"/>
    </row>
    <row r="2848" spans="3:3" x14ac:dyDescent="0.2">
      <c r="C2848" s="12"/>
    </row>
    <row r="2849" spans="3:3" x14ac:dyDescent="0.2">
      <c r="C2849" s="12"/>
    </row>
    <row r="2850" spans="3:3" x14ac:dyDescent="0.2">
      <c r="C2850" s="12"/>
    </row>
    <row r="2851" spans="3:3" x14ac:dyDescent="0.2">
      <c r="C2851" s="12"/>
    </row>
    <row r="2852" spans="3:3" x14ac:dyDescent="0.2">
      <c r="C2852" s="12"/>
    </row>
    <row r="2853" spans="3:3" x14ac:dyDescent="0.2">
      <c r="C2853" s="12"/>
    </row>
    <row r="2854" spans="3:3" x14ac:dyDescent="0.2">
      <c r="C2854" s="12"/>
    </row>
    <row r="2855" spans="3:3" x14ac:dyDescent="0.2">
      <c r="C2855" s="12"/>
    </row>
    <row r="2856" spans="3:3" x14ac:dyDescent="0.2">
      <c r="C2856" s="12"/>
    </row>
    <row r="2857" spans="3:3" x14ac:dyDescent="0.2">
      <c r="C2857" s="12"/>
    </row>
    <row r="2858" spans="3:3" x14ac:dyDescent="0.2">
      <c r="C2858" s="12"/>
    </row>
    <row r="2859" spans="3:3" x14ac:dyDescent="0.2">
      <c r="C2859" s="12"/>
    </row>
    <row r="2860" spans="3:3" x14ac:dyDescent="0.2">
      <c r="C2860" s="12"/>
    </row>
    <row r="2861" spans="3:3" x14ac:dyDescent="0.2">
      <c r="C2861" s="12"/>
    </row>
    <row r="2862" spans="3:3" x14ac:dyDescent="0.2">
      <c r="C2862" s="12"/>
    </row>
    <row r="2863" spans="3:3" x14ac:dyDescent="0.2">
      <c r="C2863" s="12"/>
    </row>
    <row r="2864" spans="3:3" x14ac:dyDescent="0.2">
      <c r="C2864" s="12"/>
    </row>
    <row r="2865" spans="3:3" x14ac:dyDescent="0.2">
      <c r="C2865" s="12"/>
    </row>
    <row r="2866" spans="3:3" x14ac:dyDescent="0.2">
      <c r="C2866" s="12"/>
    </row>
    <row r="2867" spans="3:3" x14ac:dyDescent="0.2">
      <c r="C2867" s="12"/>
    </row>
    <row r="2868" spans="3:3" x14ac:dyDescent="0.2">
      <c r="C2868" s="12"/>
    </row>
    <row r="2869" spans="3:3" x14ac:dyDescent="0.2">
      <c r="C2869" s="12"/>
    </row>
    <row r="2870" spans="3:3" x14ac:dyDescent="0.2">
      <c r="C2870" s="12"/>
    </row>
    <row r="2871" spans="3:3" x14ac:dyDescent="0.2">
      <c r="C2871" s="12"/>
    </row>
    <row r="2872" spans="3:3" x14ac:dyDescent="0.2">
      <c r="C2872" s="12"/>
    </row>
    <row r="2873" spans="3:3" x14ac:dyDescent="0.2">
      <c r="C2873" s="12"/>
    </row>
    <row r="2874" spans="3:3" x14ac:dyDescent="0.2">
      <c r="C2874" s="12"/>
    </row>
    <row r="2875" spans="3:3" x14ac:dyDescent="0.2">
      <c r="C2875" s="12"/>
    </row>
    <row r="2876" spans="3:3" x14ac:dyDescent="0.2">
      <c r="C2876" s="12"/>
    </row>
    <row r="2877" spans="3:3" x14ac:dyDescent="0.2">
      <c r="C2877" s="12"/>
    </row>
    <row r="2878" spans="3:3" x14ac:dyDescent="0.2">
      <c r="C2878" s="12"/>
    </row>
    <row r="2879" spans="3:3" x14ac:dyDescent="0.2">
      <c r="C2879" s="12"/>
    </row>
    <row r="2880" spans="3:3" x14ac:dyDescent="0.2">
      <c r="C2880" s="12"/>
    </row>
    <row r="2881" spans="3:3" x14ac:dyDescent="0.2">
      <c r="C2881" s="12"/>
    </row>
    <row r="2882" spans="3:3" x14ac:dyDescent="0.2">
      <c r="C2882" s="12"/>
    </row>
    <row r="2883" spans="3:3" x14ac:dyDescent="0.2">
      <c r="C2883" s="12"/>
    </row>
    <row r="2884" spans="3:3" x14ac:dyDescent="0.2">
      <c r="C2884" s="12"/>
    </row>
    <row r="2885" spans="3:3" x14ac:dyDescent="0.2">
      <c r="C2885" s="12"/>
    </row>
    <row r="2886" spans="3:3" x14ac:dyDescent="0.2">
      <c r="C2886" s="12"/>
    </row>
    <row r="2887" spans="3:3" x14ac:dyDescent="0.2">
      <c r="C2887" s="12"/>
    </row>
    <row r="2888" spans="3:3" x14ac:dyDescent="0.2">
      <c r="C2888" s="12"/>
    </row>
    <row r="2889" spans="3:3" x14ac:dyDescent="0.2">
      <c r="C2889" s="12"/>
    </row>
    <row r="2890" spans="3:3" x14ac:dyDescent="0.2">
      <c r="C2890" s="12"/>
    </row>
    <row r="2891" spans="3:3" x14ac:dyDescent="0.2">
      <c r="C2891" s="12"/>
    </row>
    <row r="2892" spans="3:3" x14ac:dyDescent="0.2">
      <c r="C2892" s="12"/>
    </row>
    <row r="2893" spans="3:3" x14ac:dyDescent="0.2">
      <c r="C2893" s="12"/>
    </row>
    <row r="2894" spans="3:3" x14ac:dyDescent="0.2">
      <c r="C2894" s="12"/>
    </row>
    <row r="2895" spans="3:3" x14ac:dyDescent="0.2">
      <c r="C2895" s="12"/>
    </row>
    <row r="2896" spans="3:3" x14ac:dyDescent="0.2">
      <c r="C2896" s="12"/>
    </row>
    <row r="2897" spans="3:3" x14ac:dyDescent="0.2">
      <c r="C2897" s="12"/>
    </row>
    <row r="2898" spans="3:3" x14ac:dyDescent="0.2">
      <c r="C2898" s="12"/>
    </row>
    <row r="2899" spans="3:3" x14ac:dyDescent="0.2">
      <c r="C2899" s="12"/>
    </row>
    <row r="2900" spans="3:3" x14ac:dyDescent="0.2">
      <c r="C2900" s="12"/>
    </row>
    <row r="2901" spans="3:3" x14ac:dyDescent="0.2">
      <c r="C2901" s="12"/>
    </row>
    <row r="2902" spans="3:3" x14ac:dyDescent="0.2">
      <c r="C2902" s="12"/>
    </row>
    <row r="2903" spans="3:3" x14ac:dyDescent="0.2">
      <c r="C2903" s="12"/>
    </row>
    <row r="2904" spans="3:3" x14ac:dyDescent="0.2">
      <c r="C2904" s="12"/>
    </row>
    <row r="2905" spans="3:3" x14ac:dyDescent="0.2">
      <c r="C2905" s="12"/>
    </row>
    <row r="2906" spans="3:3" x14ac:dyDescent="0.2">
      <c r="C2906" s="12"/>
    </row>
    <row r="2907" spans="3:3" x14ac:dyDescent="0.2">
      <c r="C2907" s="12"/>
    </row>
    <row r="2908" spans="3:3" x14ac:dyDescent="0.2">
      <c r="C2908" s="12"/>
    </row>
    <row r="2909" spans="3:3" x14ac:dyDescent="0.2">
      <c r="C2909" s="12"/>
    </row>
    <row r="2910" spans="3:3" x14ac:dyDescent="0.2">
      <c r="C2910" s="12"/>
    </row>
    <row r="2911" spans="3:3" x14ac:dyDescent="0.2">
      <c r="C2911" s="12"/>
    </row>
    <row r="2912" spans="3:3" x14ac:dyDescent="0.2">
      <c r="C2912" s="12"/>
    </row>
    <row r="2913" spans="3:3" x14ac:dyDescent="0.2">
      <c r="C2913" s="12"/>
    </row>
    <row r="2914" spans="3:3" x14ac:dyDescent="0.2">
      <c r="C2914" s="12"/>
    </row>
    <row r="2915" spans="3:3" x14ac:dyDescent="0.2">
      <c r="C2915" s="12"/>
    </row>
    <row r="2916" spans="3:3" x14ac:dyDescent="0.2">
      <c r="C2916" s="12"/>
    </row>
    <row r="2917" spans="3:3" x14ac:dyDescent="0.2">
      <c r="C2917" s="12"/>
    </row>
    <row r="2918" spans="3:3" x14ac:dyDescent="0.2">
      <c r="C2918" s="12"/>
    </row>
    <row r="2919" spans="3:3" x14ac:dyDescent="0.2">
      <c r="C2919" s="12"/>
    </row>
    <row r="2920" spans="3:3" x14ac:dyDescent="0.2">
      <c r="C2920" s="12"/>
    </row>
    <row r="2921" spans="3:3" x14ac:dyDescent="0.2">
      <c r="C2921" s="12"/>
    </row>
    <row r="2922" spans="3:3" x14ac:dyDescent="0.2">
      <c r="C2922" s="12"/>
    </row>
    <row r="2923" spans="3:3" x14ac:dyDescent="0.2">
      <c r="C2923" s="12"/>
    </row>
    <row r="2924" spans="3:3" x14ac:dyDescent="0.2">
      <c r="C2924" s="12"/>
    </row>
    <row r="2925" spans="3:3" x14ac:dyDescent="0.2">
      <c r="C2925" s="12"/>
    </row>
    <row r="2926" spans="3:3" x14ac:dyDescent="0.2">
      <c r="C2926" s="12"/>
    </row>
    <row r="2927" spans="3:3" x14ac:dyDescent="0.2">
      <c r="C2927" s="12"/>
    </row>
    <row r="2928" spans="3:3" x14ac:dyDescent="0.2">
      <c r="C2928" s="12"/>
    </row>
    <row r="2929" spans="3:3" x14ac:dyDescent="0.2">
      <c r="C2929" s="12"/>
    </row>
    <row r="2930" spans="3:3" x14ac:dyDescent="0.2">
      <c r="C2930" s="12"/>
    </row>
    <row r="2931" spans="3:3" x14ac:dyDescent="0.2">
      <c r="C2931" s="12"/>
    </row>
    <row r="2932" spans="3:3" x14ac:dyDescent="0.2">
      <c r="C2932" s="12"/>
    </row>
    <row r="2933" spans="3:3" x14ac:dyDescent="0.2">
      <c r="C2933" s="12"/>
    </row>
    <row r="2934" spans="3:3" x14ac:dyDescent="0.2">
      <c r="C2934" s="12"/>
    </row>
    <row r="2935" spans="3:3" x14ac:dyDescent="0.2">
      <c r="C2935" s="12"/>
    </row>
    <row r="2936" spans="3:3" x14ac:dyDescent="0.2">
      <c r="C2936" s="12"/>
    </row>
    <row r="2937" spans="3:3" x14ac:dyDescent="0.2">
      <c r="C2937" s="12"/>
    </row>
    <row r="2938" spans="3:3" x14ac:dyDescent="0.2">
      <c r="C2938" s="12"/>
    </row>
    <row r="2939" spans="3:3" x14ac:dyDescent="0.2">
      <c r="C2939" s="12"/>
    </row>
    <row r="2940" spans="3:3" x14ac:dyDescent="0.2">
      <c r="C2940" s="12"/>
    </row>
    <row r="2941" spans="3:3" x14ac:dyDescent="0.2">
      <c r="C2941" s="12"/>
    </row>
    <row r="2942" spans="3:3" x14ac:dyDescent="0.2">
      <c r="C2942" s="12"/>
    </row>
    <row r="2943" spans="3:3" x14ac:dyDescent="0.2">
      <c r="C2943" s="12"/>
    </row>
    <row r="2944" spans="3:3" x14ac:dyDescent="0.2">
      <c r="C2944" s="12"/>
    </row>
    <row r="2945" spans="3:3" x14ac:dyDescent="0.2">
      <c r="C2945" s="12"/>
    </row>
    <row r="2946" spans="3:3" x14ac:dyDescent="0.2">
      <c r="C2946" s="12"/>
    </row>
    <row r="2947" spans="3:3" x14ac:dyDescent="0.2">
      <c r="C2947" s="12"/>
    </row>
    <row r="2948" spans="3:3" x14ac:dyDescent="0.2">
      <c r="C2948" s="12"/>
    </row>
    <row r="2949" spans="3:3" x14ac:dyDescent="0.2">
      <c r="C2949" s="12"/>
    </row>
    <row r="2950" spans="3:3" x14ac:dyDescent="0.2">
      <c r="C2950" s="12"/>
    </row>
    <row r="2951" spans="3:3" x14ac:dyDescent="0.2">
      <c r="C2951" s="12"/>
    </row>
    <row r="2952" spans="3:3" x14ac:dyDescent="0.2">
      <c r="C2952" s="12"/>
    </row>
    <row r="2953" spans="3:3" x14ac:dyDescent="0.2">
      <c r="C2953" s="12"/>
    </row>
    <row r="2954" spans="3:3" x14ac:dyDescent="0.2">
      <c r="C2954" s="12"/>
    </row>
    <row r="2955" spans="3:3" x14ac:dyDescent="0.2">
      <c r="C2955" s="12"/>
    </row>
    <row r="2956" spans="3:3" x14ac:dyDescent="0.2">
      <c r="C2956" s="12"/>
    </row>
    <row r="2957" spans="3:3" x14ac:dyDescent="0.2">
      <c r="C2957" s="12"/>
    </row>
    <row r="2958" spans="3:3" x14ac:dyDescent="0.2">
      <c r="C2958" s="12"/>
    </row>
    <row r="2959" spans="3:3" x14ac:dyDescent="0.2">
      <c r="C2959" s="12"/>
    </row>
    <row r="2960" spans="3:3" x14ac:dyDescent="0.2">
      <c r="C2960" s="12"/>
    </row>
    <row r="2961" spans="3:3" x14ac:dyDescent="0.2">
      <c r="C2961" s="12"/>
    </row>
    <row r="2962" spans="3:3" x14ac:dyDescent="0.2">
      <c r="C2962" s="12"/>
    </row>
    <row r="2963" spans="3:3" x14ac:dyDescent="0.2">
      <c r="C2963" s="12"/>
    </row>
    <row r="2964" spans="3:3" x14ac:dyDescent="0.2">
      <c r="C2964" s="12"/>
    </row>
    <row r="2965" spans="3:3" x14ac:dyDescent="0.2">
      <c r="C2965" s="12"/>
    </row>
    <row r="2966" spans="3:3" x14ac:dyDescent="0.2">
      <c r="C2966" s="12"/>
    </row>
    <row r="2967" spans="3:3" x14ac:dyDescent="0.2">
      <c r="C2967" s="12"/>
    </row>
    <row r="2968" spans="3:3" x14ac:dyDescent="0.2">
      <c r="C2968" s="12"/>
    </row>
    <row r="2969" spans="3:3" x14ac:dyDescent="0.2">
      <c r="C2969" s="12"/>
    </row>
    <row r="2970" spans="3:3" x14ac:dyDescent="0.2">
      <c r="C2970" s="12"/>
    </row>
    <row r="2971" spans="3:3" x14ac:dyDescent="0.2">
      <c r="C2971" s="12"/>
    </row>
    <row r="2972" spans="3:3" x14ac:dyDescent="0.2">
      <c r="C2972" s="12"/>
    </row>
    <row r="2973" spans="3:3" x14ac:dyDescent="0.2">
      <c r="C2973" s="12"/>
    </row>
    <row r="2974" spans="3:3" x14ac:dyDescent="0.2">
      <c r="C2974" s="12"/>
    </row>
    <row r="2975" spans="3:3" x14ac:dyDescent="0.2">
      <c r="C2975" s="12"/>
    </row>
    <row r="2976" spans="3:3" x14ac:dyDescent="0.2">
      <c r="C2976" s="12"/>
    </row>
    <row r="2977" spans="3:3" x14ac:dyDescent="0.2">
      <c r="C2977" s="12"/>
    </row>
    <row r="2978" spans="3:3" x14ac:dyDescent="0.2">
      <c r="C2978" s="12"/>
    </row>
    <row r="2979" spans="3:3" x14ac:dyDescent="0.2">
      <c r="C2979" s="12"/>
    </row>
    <row r="2980" spans="3:3" x14ac:dyDescent="0.2">
      <c r="C2980" s="12"/>
    </row>
    <row r="2981" spans="3:3" x14ac:dyDescent="0.2">
      <c r="C2981" s="12"/>
    </row>
    <row r="2982" spans="3:3" x14ac:dyDescent="0.2">
      <c r="C2982" s="12"/>
    </row>
    <row r="2983" spans="3:3" x14ac:dyDescent="0.2">
      <c r="C2983" s="12"/>
    </row>
    <row r="2984" spans="3:3" x14ac:dyDescent="0.2">
      <c r="C2984" s="12"/>
    </row>
    <row r="2985" spans="3:3" x14ac:dyDescent="0.2">
      <c r="C2985" s="12"/>
    </row>
    <row r="2986" spans="3:3" x14ac:dyDescent="0.2">
      <c r="C2986" s="12"/>
    </row>
    <row r="2987" spans="3:3" x14ac:dyDescent="0.2">
      <c r="C2987" s="12"/>
    </row>
    <row r="2988" spans="3:3" x14ac:dyDescent="0.2">
      <c r="C2988" s="12"/>
    </row>
    <row r="2989" spans="3:3" x14ac:dyDescent="0.2">
      <c r="C2989" s="12"/>
    </row>
    <row r="2990" spans="3:3" x14ac:dyDescent="0.2">
      <c r="C2990" s="12"/>
    </row>
    <row r="2991" spans="3:3" x14ac:dyDescent="0.2">
      <c r="C2991" s="12"/>
    </row>
    <row r="2992" spans="3:3" x14ac:dyDescent="0.2">
      <c r="C2992" s="12"/>
    </row>
    <row r="2993" spans="3:3" x14ac:dyDescent="0.2">
      <c r="C2993" s="12"/>
    </row>
    <row r="2994" spans="3:3" x14ac:dyDescent="0.2">
      <c r="C2994" s="12"/>
    </row>
    <row r="2995" spans="3:3" x14ac:dyDescent="0.2">
      <c r="C2995" s="12"/>
    </row>
    <row r="2996" spans="3:3" x14ac:dyDescent="0.2">
      <c r="C2996" s="12"/>
    </row>
    <row r="2997" spans="3:3" x14ac:dyDescent="0.2">
      <c r="C2997" s="12"/>
    </row>
    <row r="2998" spans="3:3" x14ac:dyDescent="0.2">
      <c r="C2998" s="12"/>
    </row>
    <row r="2999" spans="3:3" x14ac:dyDescent="0.2">
      <c r="C2999" s="12"/>
    </row>
    <row r="3000" spans="3:3" x14ac:dyDescent="0.2">
      <c r="C3000" s="12"/>
    </row>
    <row r="3001" spans="3:3" x14ac:dyDescent="0.2">
      <c r="C3001" s="12"/>
    </row>
    <row r="3002" spans="3:3" x14ac:dyDescent="0.2">
      <c r="C3002" s="12"/>
    </row>
    <row r="3003" spans="3:3" x14ac:dyDescent="0.2">
      <c r="C3003" s="12"/>
    </row>
    <row r="3004" spans="3:3" x14ac:dyDescent="0.2">
      <c r="C3004" s="12"/>
    </row>
    <row r="3005" spans="3:3" x14ac:dyDescent="0.2">
      <c r="C3005" s="12"/>
    </row>
    <row r="3006" spans="3:3" x14ac:dyDescent="0.2">
      <c r="C3006" s="12"/>
    </row>
    <row r="3007" spans="3:3" x14ac:dyDescent="0.2">
      <c r="C3007" s="12"/>
    </row>
    <row r="3008" spans="3:3" x14ac:dyDescent="0.2">
      <c r="C3008" s="12"/>
    </row>
    <row r="3009" spans="3:3" x14ac:dyDescent="0.2">
      <c r="C3009" s="12"/>
    </row>
    <row r="3010" spans="3:3" x14ac:dyDescent="0.2">
      <c r="C3010" s="12"/>
    </row>
    <row r="3011" spans="3:3" x14ac:dyDescent="0.2">
      <c r="C3011" s="12"/>
    </row>
    <row r="3012" spans="3:3" x14ac:dyDescent="0.2">
      <c r="C3012" s="12"/>
    </row>
    <row r="3013" spans="3:3" x14ac:dyDescent="0.2">
      <c r="C3013" s="12"/>
    </row>
    <row r="3014" spans="3:3" x14ac:dyDescent="0.2">
      <c r="C3014" s="12"/>
    </row>
    <row r="3015" spans="3:3" x14ac:dyDescent="0.2">
      <c r="C3015" s="12"/>
    </row>
    <row r="3016" spans="3:3" x14ac:dyDescent="0.2">
      <c r="C3016" s="12"/>
    </row>
    <row r="3017" spans="3:3" x14ac:dyDescent="0.2">
      <c r="C3017" s="12"/>
    </row>
    <row r="3018" spans="3:3" x14ac:dyDescent="0.2">
      <c r="C3018" s="12"/>
    </row>
    <row r="3019" spans="3:3" x14ac:dyDescent="0.2">
      <c r="C3019" s="12"/>
    </row>
    <row r="3020" spans="3:3" x14ac:dyDescent="0.2">
      <c r="C3020" s="12"/>
    </row>
    <row r="3021" spans="3:3" x14ac:dyDescent="0.2">
      <c r="C3021" s="12"/>
    </row>
    <row r="3022" spans="3:3" x14ac:dyDescent="0.2">
      <c r="C3022" s="12"/>
    </row>
    <row r="3023" spans="3:3" x14ac:dyDescent="0.2">
      <c r="C3023" s="12"/>
    </row>
    <row r="3024" spans="3:3" x14ac:dyDescent="0.2">
      <c r="C3024" s="12"/>
    </row>
    <row r="3025" spans="3:3" x14ac:dyDescent="0.2">
      <c r="C3025" s="12"/>
    </row>
    <row r="3026" spans="3:3" x14ac:dyDescent="0.2">
      <c r="C3026" s="12"/>
    </row>
    <row r="3027" spans="3:3" x14ac:dyDescent="0.2">
      <c r="C3027" s="12"/>
    </row>
    <row r="3028" spans="3:3" x14ac:dyDescent="0.2">
      <c r="C3028" s="12"/>
    </row>
    <row r="3029" spans="3:3" x14ac:dyDescent="0.2">
      <c r="C3029" s="12"/>
    </row>
    <row r="3030" spans="3:3" x14ac:dyDescent="0.2">
      <c r="C3030" s="12"/>
    </row>
    <row r="3031" spans="3:3" x14ac:dyDescent="0.2">
      <c r="C3031" s="12"/>
    </row>
    <row r="3032" spans="3:3" x14ac:dyDescent="0.2">
      <c r="C3032" s="12"/>
    </row>
    <row r="3033" spans="3:3" x14ac:dyDescent="0.2">
      <c r="C3033" s="12"/>
    </row>
    <row r="3034" spans="3:3" x14ac:dyDescent="0.2">
      <c r="C3034" s="12"/>
    </row>
    <row r="3035" spans="3:3" x14ac:dyDescent="0.2">
      <c r="C3035" s="12"/>
    </row>
    <row r="3036" spans="3:3" x14ac:dyDescent="0.2">
      <c r="C3036" s="12"/>
    </row>
    <row r="3037" spans="3:3" x14ac:dyDescent="0.2">
      <c r="C3037" s="12"/>
    </row>
    <row r="3038" spans="3:3" x14ac:dyDescent="0.2">
      <c r="C3038" s="12"/>
    </row>
    <row r="3039" spans="3:3" x14ac:dyDescent="0.2">
      <c r="C3039" s="12"/>
    </row>
    <row r="3040" spans="3:3" x14ac:dyDescent="0.2">
      <c r="C3040" s="12"/>
    </row>
    <row r="3041" spans="3:3" x14ac:dyDescent="0.2">
      <c r="C3041" s="12"/>
    </row>
    <row r="3042" spans="3:3" x14ac:dyDescent="0.2">
      <c r="C3042" s="12"/>
    </row>
    <row r="3043" spans="3:3" x14ac:dyDescent="0.2">
      <c r="C3043" s="12"/>
    </row>
    <row r="3044" spans="3:3" x14ac:dyDescent="0.2">
      <c r="C3044" s="12"/>
    </row>
    <row r="3045" spans="3:3" x14ac:dyDescent="0.2">
      <c r="C3045" s="12"/>
    </row>
    <row r="3046" spans="3:3" x14ac:dyDescent="0.2">
      <c r="C3046" s="12"/>
    </row>
    <row r="3047" spans="3:3" x14ac:dyDescent="0.2">
      <c r="C3047" s="12"/>
    </row>
    <row r="3048" spans="3:3" x14ac:dyDescent="0.2">
      <c r="C3048" s="12"/>
    </row>
    <row r="3049" spans="3:3" x14ac:dyDescent="0.2">
      <c r="C3049" s="12"/>
    </row>
    <row r="3050" spans="3:3" x14ac:dyDescent="0.2">
      <c r="C3050" s="12"/>
    </row>
    <row r="3051" spans="3:3" x14ac:dyDescent="0.2">
      <c r="C3051" s="12"/>
    </row>
    <row r="3052" spans="3:3" x14ac:dyDescent="0.2">
      <c r="C3052" s="12"/>
    </row>
    <row r="3053" spans="3:3" x14ac:dyDescent="0.2">
      <c r="C3053" s="12"/>
    </row>
    <row r="3054" spans="3:3" x14ac:dyDescent="0.2">
      <c r="C3054" s="12"/>
    </row>
    <row r="3055" spans="3:3" x14ac:dyDescent="0.2">
      <c r="C3055" s="12"/>
    </row>
    <row r="3056" spans="3:3" x14ac:dyDescent="0.2">
      <c r="C3056" s="12"/>
    </row>
    <row r="3057" spans="3:3" x14ac:dyDescent="0.2">
      <c r="C3057" s="12"/>
    </row>
    <row r="3058" spans="3:3" x14ac:dyDescent="0.2">
      <c r="C3058" s="12"/>
    </row>
    <row r="3059" spans="3:3" x14ac:dyDescent="0.2">
      <c r="C3059" s="12"/>
    </row>
    <row r="3060" spans="3:3" x14ac:dyDescent="0.2">
      <c r="C3060" s="12"/>
    </row>
    <row r="3061" spans="3:3" x14ac:dyDescent="0.2">
      <c r="C3061" s="12"/>
    </row>
    <row r="3062" spans="3:3" x14ac:dyDescent="0.2">
      <c r="C3062" s="12"/>
    </row>
    <row r="3063" spans="3:3" x14ac:dyDescent="0.2">
      <c r="C3063" s="12"/>
    </row>
    <row r="3064" spans="3:3" x14ac:dyDescent="0.2">
      <c r="C3064" s="12"/>
    </row>
    <row r="3065" spans="3:3" x14ac:dyDescent="0.2">
      <c r="C3065" s="12"/>
    </row>
    <row r="3066" spans="3:3" x14ac:dyDescent="0.2">
      <c r="C3066" s="12"/>
    </row>
    <row r="3067" spans="3:3" x14ac:dyDescent="0.2">
      <c r="C3067" s="12"/>
    </row>
    <row r="3068" spans="3:3" x14ac:dyDescent="0.2">
      <c r="C3068" s="12"/>
    </row>
    <row r="3069" spans="3:3" x14ac:dyDescent="0.2">
      <c r="C3069" s="12"/>
    </row>
    <row r="3070" spans="3:3" x14ac:dyDescent="0.2">
      <c r="C3070" s="12"/>
    </row>
    <row r="3071" spans="3:3" x14ac:dyDescent="0.2">
      <c r="C3071" s="12"/>
    </row>
    <row r="3072" spans="3:3" x14ac:dyDescent="0.2">
      <c r="C3072" s="12"/>
    </row>
    <row r="3073" spans="3:3" x14ac:dyDescent="0.2">
      <c r="C3073" s="12"/>
    </row>
    <row r="3074" spans="3:3" x14ac:dyDescent="0.2">
      <c r="C3074" s="12"/>
    </row>
    <row r="3075" spans="3:3" x14ac:dyDescent="0.2">
      <c r="C3075" s="12"/>
    </row>
    <row r="3076" spans="3:3" x14ac:dyDescent="0.2">
      <c r="C3076" s="12"/>
    </row>
    <row r="3077" spans="3:3" x14ac:dyDescent="0.2">
      <c r="C3077" s="12"/>
    </row>
    <row r="3078" spans="3:3" x14ac:dyDescent="0.2">
      <c r="C3078" s="12"/>
    </row>
    <row r="3079" spans="3:3" x14ac:dyDescent="0.2">
      <c r="C3079" s="12"/>
    </row>
    <row r="3080" spans="3:3" x14ac:dyDescent="0.2">
      <c r="C3080" s="12"/>
    </row>
    <row r="3081" spans="3:3" x14ac:dyDescent="0.2">
      <c r="C3081" s="12"/>
    </row>
    <row r="3082" spans="3:3" x14ac:dyDescent="0.2">
      <c r="C3082" s="12"/>
    </row>
    <row r="3083" spans="3:3" x14ac:dyDescent="0.2">
      <c r="C3083" s="12"/>
    </row>
    <row r="3084" spans="3:3" x14ac:dyDescent="0.2">
      <c r="C3084" s="12"/>
    </row>
    <row r="3085" spans="3:3" x14ac:dyDescent="0.2">
      <c r="C3085" s="12"/>
    </row>
    <row r="3086" spans="3:3" x14ac:dyDescent="0.2">
      <c r="C3086" s="12"/>
    </row>
    <row r="3087" spans="3:3" x14ac:dyDescent="0.2">
      <c r="C3087" s="12"/>
    </row>
    <row r="3088" spans="3:3" x14ac:dyDescent="0.2">
      <c r="C3088" s="12"/>
    </row>
    <row r="3089" spans="3:3" x14ac:dyDescent="0.2">
      <c r="C3089" s="12"/>
    </row>
    <row r="3090" spans="3:3" x14ac:dyDescent="0.2">
      <c r="C3090" s="12"/>
    </row>
    <row r="3091" spans="3:3" x14ac:dyDescent="0.2">
      <c r="C3091" s="12"/>
    </row>
    <row r="3092" spans="3:3" x14ac:dyDescent="0.2">
      <c r="C3092" s="12"/>
    </row>
    <row r="3093" spans="3:3" x14ac:dyDescent="0.2">
      <c r="C3093" s="12"/>
    </row>
    <row r="3094" spans="3:3" x14ac:dyDescent="0.2">
      <c r="C3094" s="12"/>
    </row>
    <row r="3095" spans="3:3" x14ac:dyDescent="0.2">
      <c r="C3095" s="12"/>
    </row>
    <row r="3096" spans="3:3" x14ac:dyDescent="0.2">
      <c r="C3096" s="12"/>
    </row>
    <row r="3097" spans="3:3" x14ac:dyDescent="0.2">
      <c r="C3097" s="12"/>
    </row>
    <row r="3098" spans="3:3" x14ac:dyDescent="0.2">
      <c r="C3098" s="12"/>
    </row>
    <row r="3099" spans="3:3" x14ac:dyDescent="0.2">
      <c r="C3099" s="12"/>
    </row>
    <row r="3100" spans="3:3" x14ac:dyDescent="0.2">
      <c r="C3100" s="12"/>
    </row>
    <row r="3101" spans="3:3" x14ac:dyDescent="0.2">
      <c r="C3101" s="12"/>
    </row>
    <row r="3102" spans="3:3" x14ac:dyDescent="0.2">
      <c r="C3102" s="12"/>
    </row>
    <row r="3103" spans="3:3" x14ac:dyDescent="0.2">
      <c r="C3103" s="12"/>
    </row>
    <row r="3104" spans="3:3" x14ac:dyDescent="0.2">
      <c r="C3104" s="12"/>
    </row>
    <row r="3105" spans="3:3" x14ac:dyDescent="0.2">
      <c r="C3105" s="12"/>
    </row>
    <row r="3106" spans="3:3" x14ac:dyDescent="0.2">
      <c r="C3106" s="12"/>
    </row>
    <row r="3107" spans="3:3" x14ac:dyDescent="0.2">
      <c r="C3107" s="12"/>
    </row>
    <row r="3108" spans="3:3" x14ac:dyDescent="0.2">
      <c r="C3108" s="12"/>
    </row>
    <row r="3109" spans="3:3" x14ac:dyDescent="0.2">
      <c r="C3109" s="12"/>
    </row>
    <row r="3110" spans="3:3" x14ac:dyDescent="0.2">
      <c r="C3110" s="12"/>
    </row>
    <row r="3111" spans="3:3" x14ac:dyDescent="0.2">
      <c r="C3111" s="12"/>
    </row>
    <row r="3112" spans="3:3" x14ac:dyDescent="0.2">
      <c r="C3112" s="12"/>
    </row>
    <row r="3113" spans="3:3" x14ac:dyDescent="0.2">
      <c r="C3113" s="12"/>
    </row>
    <row r="3114" spans="3:3" x14ac:dyDescent="0.2">
      <c r="C3114" s="12"/>
    </row>
    <row r="3115" spans="3:3" x14ac:dyDescent="0.2">
      <c r="C3115" s="12"/>
    </row>
    <row r="3116" spans="3:3" x14ac:dyDescent="0.2">
      <c r="C3116" s="12"/>
    </row>
    <row r="3117" spans="3:3" x14ac:dyDescent="0.2">
      <c r="C3117" s="12"/>
    </row>
    <row r="3118" spans="3:3" x14ac:dyDescent="0.2">
      <c r="C3118" s="12"/>
    </row>
    <row r="3119" spans="3:3" x14ac:dyDescent="0.2">
      <c r="C3119" s="12"/>
    </row>
    <row r="3120" spans="3:3" x14ac:dyDescent="0.2">
      <c r="C3120" s="12"/>
    </row>
    <row r="3121" spans="3:3" x14ac:dyDescent="0.2">
      <c r="C3121" s="12"/>
    </row>
    <row r="3122" spans="3:3" x14ac:dyDescent="0.2">
      <c r="C3122" s="12"/>
    </row>
    <row r="3123" spans="3:3" x14ac:dyDescent="0.2">
      <c r="C3123" s="12"/>
    </row>
    <row r="3124" spans="3:3" x14ac:dyDescent="0.2">
      <c r="C3124" s="12"/>
    </row>
    <row r="3125" spans="3:3" x14ac:dyDescent="0.2">
      <c r="C3125" s="12"/>
    </row>
    <row r="3126" spans="3:3" x14ac:dyDescent="0.2">
      <c r="C3126" s="12"/>
    </row>
    <row r="3127" spans="3:3" x14ac:dyDescent="0.2">
      <c r="C3127" s="12"/>
    </row>
    <row r="3128" spans="3:3" x14ac:dyDescent="0.2">
      <c r="C3128" s="12"/>
    </row>
    <row r="3129" spans="3:3" x14ac:dyDescent="0.2">
      <c r="C3129" s="12"/>
    </row>
    <row r="3130" spans="3:3" x14ac:dyDescent="0.2">
      <c r="C3130" s="12"/>
    </row>
    <row r="3131" spans="3:3" x14ac:dyDescent="0.2">
      <c r="C3131" s="12"/>
    </row>
    <row r="3132" spans="3:3" x14ac:dyDescent="0.2">
      <c r="C3132" s="12"/>
    </row>
    <row r="3133" spans="3:3" x14ac:dyDescent="0.2">
      <c r="C3133" s="12"/>
    </row>
    <row r="3134" spans="3:3" x14ac:dyDescent="0.2">
      <c r="C3134" s="12"/>
    </row>
    <row r="3135" spans="3:3" x14ac:dyDescent="0.2">
      <c r="C3135" s="12"/>
    </row>
    <row r="3136" spans="3:3" x14ac:dyDescent="0.2">
      <c r="C3136" s="12"/>
    </row>
    <row r="3137" spans="3:3" x14ac:dyDescent="0.2">
      <c r="C3137" s="12"/>
    </row>
    <row r="3138" spans="3:3" x14ac:dyDescent="0.2">
      <c r="C3138" s="12"/>
    </row>
    <row r="3139" spans="3:3" x14ac:dyDescent="0.2">
      <c r="C3139" s="12"/>
    </row>
    <row r="3140" spans="3:3" x14ac:dyDescent="0.2">
      <c r="C3140" s="12"/>
    </row>
    <row r="3141" spans="3:3" x14ac:dyDescent="0.2">
      <c r="C3141" s="12"/>
    </row>
    <row r="3142" spans="3:3" x14ac:dyDescent="0.2">
      <c r="C3142" s="12"/>
    </row>
    <row r="3143" spans="3:3" x14ac:dyDescent="0.2">
      <c r="C3143" s="12"/>
    </row>
    <row r="3144" spans="3:3" x14ac:dyDescent="0.2">
      <c r="C3144" s="12"/>
    </row>
    <row r="3145" spans="3:3" x14ac:dyDescent="0.2">
      <c r="C3145" s="12"/>
    </row>
    <row r="3146" spans="3:3" x14ac:dyDescent="0.2">
      <c r="C3146" s="12"/>
    </row>
    <row r="3147" spans="3:3" x14ac:dyDescent="0.2">
      <c r="C3147" s="12"/>
    </row>
    <row r="3148" spans="3:3" x14ac:dyDescent="0.2">
      <c r="C3148" s="12"/>
    </row>
    <row r="3149" spans="3:3" x14ac:dyDescent="0.2">
      <c r="C3149" s="12"/>
    </row>
    <row r="3150" spans="3:3" x14ac:dyDescent="0.2">
      <c r="C3150" s="12"/>
    </row>
    <row r="3151" spans="3:3" x14ac:dyDescent="0.2">
      <c r="C3151" s="12"/>
    </row>
    <row r="3152" spans="3:3" x14ac:dyDescent="0.2">
      <c r="C3152" s="12"/>
    </row>
    <row r="3153" spans="3:3" x14ac:dyDescent="0.2">
      <c r="C3153" s="12"/>
    </row>
    <row r="3154" spans="3:3" x14ac:dyDescent="0.2">
      <c r="C3154" s="12"/>
    </row>
    <row r="3155" spans="3:3" x14ac:dyDescent="0.2">
      <c r="C3155" s="12"/>
    </row>
    <row r="3156" spans="3:3" x14ac:dyDescent="0.2">
      <c r="C3156" s="12"/>
    </row>
    <row r="3157" spans="3:3" x14ac:dyDescent="0.2">
      <c r="C3157" s="12"/>
    </row>
    <row r="3158" spans="3:3" x14ac:dyDescent="0.2">
      <c r="C3158" s="12"/>
    </row>
    <row r="3159" spans="3:3" x14ac:dyDescent="0.2">
      <c r="C3159" s="12"/>
    </row>
    <row r="3160" spans="3:3" x14ac:dyDescent="0.2">
      <c r="C3160" s="12"/>
    </row>
    <row r="3161" spans="3:3" x14ac:dyDescent="0.2">
      <c r="C3161" s="12"/>
    </row>
    <row r="3162" spans="3:3" x14ac:dyDescent="0.2">
      <c r="C3162" s="12"/>
    </row>
    <row r="3163" spans="3:3" x14ac:dyDescent="0.2">
      <c r="C3163" s="12"/>
    </row>
    <row r="3164" spans="3:3" x14ac:dyDescent="0.2">
      <c r="C3164" s="12"/>
    </row>
    <row r="3165" spans="3:3" x14ac:dyDescent="0.2">
      <c r="C3165" s="12"/>
    </row>
    <row r="3166" spans="3:3" x14ac:dyDescent="0.2">
      <c r="C3166" s="12"/>
    </row>
    <row r="3167" spans="3:3" x14ac:dyDescent="0.2">
      <c r="C3167" s="12"/>
    </row>
    <row r="3168" spans="3:3" x14ac:dyDescent="0.2">
      <c r="C3168" s="12"/>
    </row>
    <row r="3169" spans="3:3" x14ac:dyDescent="0.2">
      <c r="C3169" s="12"/>
    </row>
    <row r="3170" spans="3:3" x14ac:dyDescent="0.2">
      <c r="C3170" s="12"/>
    </row>
    <row r="3171" spans="3:3" x14ac:dyDescent="0.2">
      <c r="C3171" s="12"/>
    </row>
    <row r="3172" spans="3:3" x14ac:dyDescent="0.2">
      <c r="C3172" s="12"/>
    </row>
    <row r="3173" spans="3:3" x14ac:dyDescent="0.2">
      <c r="C3173" s="12"/>
    </row>
    <row r="3174" spans="3:3" x14ac:dyDescent="0.2">
      <c r="C3174" s="12"/>
    </row>
    <row r="3175" spans="3:3" x14ac:dyDescent="0.2">
      <c r="C3175" s="12"/>
    </row>
    <row r="3176" spans="3:3" x14ac:dyDescent="0.2">
      <c r="C3176" s="12"/>
    </row>
    <row r="3177" spans="3:3" x14ac:dyDescent="0.2">
      <c r="C3177" s="12"/>
    </row>
    <row r="3178" spans="3:3" x14ac:dyDescent="0.2">
      <c r="C3178" s="12"/>
    </row>
    <row r="3179" spans="3:3" x14ac:dyDescent="0.2">
      <c r="C3179" s="12"/>
    </row>
    <row r="3180" spans="3:3" x14ac:dyDescent="0.2">
      <c r="C3180" s="12"/>
    </row>
    <row r="3181" spans="3:3" x14ac:dyDescent="0.2">
      <c r="C3181" s="12"/>
    </row>
    <row r="3182" spans="3:3" x14ac:dyDescent="0.2">
      <c r="C3182" s="12"/>
    </row>
    <row r="3183" spans="3:3" x14ac:dyDescent="0.2">
      <c r="C3183" s="12"/>
    </row>
    <row r="3184" spans="3:3" x14ac:dyDescent="0.2">
      <c r="C3184" s="12"/>
    </row>
    <row r="3185" spans="3:3" x14ac:dyDescent="0.2">
      <c r="C3185" s="12"/>
    </row>
    <row r="3186" spans="3:3" x14ac:dyDescent="0.2">
      <c r="C3186" s="12"/>
    </row>
    <row r="3187" spans="3:3" x14ac:dyDescent="0.2">
      <c r="C3187" s="12"/>
    </row>
    <row r="3188" spans="3:3" x14ac:dyDescent="0.2">
      <c r="C3188" s="12"/>
    </row>
    <row r="3189" spans="3:3" x14ac:dyDescent="0.2">
      <c r="C3189" s="12"/>
    </row>
    <row r="3190" spans="3:3" x14ac:dyDescent="0.2">
      <c r="C3190" s="12"/>
    </row>
    <row r="3191" spans="3:3" x14ac:dyDescent="0.2">
      <c r="C3191" s="12"/>
    </row>
    <row r="3192" spans="3:3" x14ac:dyDescent="0.2">
      <c r="C3192" s="12"/>
    </row>
    <row r="3193" spans="3:3" x14ac:dyDescent="0.2">
      <c r="C3193" s="12"/>
    </row>
    <row r="3194" spans="3:3" x14ac:dyDescent="0.2">
      <c r="C3194" s="12"/>
    </row>
    <row r="3195" spans="3:3" x14ac:dyDescent="0.2">
      <c r="C3195" s="12"/>
    </row>
    <row r="3196" spans="3:3" x14ac:dyDescent="0.2">
      <c r="C3196" s="12"/>
    </row>
    <row r="3197" spans="3:3" x14ac:dyDescent="0.2">
      <c r="C3197" s="12"/>
    </row>
    <row r="3198" spans="3:3" x14ac:dyDescent="0.2">
      <c r="C3198" s="12"/>
    </row>
    <row r="3199" spans="3:3" x14ac:dyDescent="0.2">
      <c r="C3199" s="12"/>
    </row>
    <row r="3200" spans="3:3" x14ac:dyDescent="0.2">
      <c r="C3200" s="12"/>
    </row>
    <row r="3201" spans="3:3" x14ac:dyDescent="0.2">
      <c r="C3201" s="12"/>
    </row>
    <row r="3202" spans="3:3" x14ac:dyDescent="0.2">
      <c r="C3202" s="12"/>
    </row>
    <row r="3203" spans="3:3" x14ac:dyDescent="0.2">
      <c r="C3203" s="12"/>
    </row>
    <row r="3204" spans="3:3" x14ac:dyDescent="0.2">
      <c r="C3204" s="12"/>
    </row>
    <row r="3205" spans="3:3" x14ac:dyDescent="0.2">
      <c r="C3205" s="12"/>
    </row>
    <row r="3206" spans="3:3" x14ac:dyDescent="0.2">
      <c r="C3206" s="12"/>
    </row>
    <row r="3207" spans="3:3" x14ac:dyDescent="0.2">
      <c r="C3207" s="12"/>
    </row>
    <row r="3208" spans="3:3" x14ac:dyDescent="0.2">
      <c r="C3208" s="12"/>
    </row>
    <row r="3209" spans="3:3" x14ac:dyDescent="0.2">
      <c r="C3209" s="12"/>
    </row>
    <row r="3210" spans="3:3" x14ac:dyDescent="0.2">
      <c r="C3210" s="12"/>
    </row>
    <row r="3211" spans="3:3" x14ac:dyDescent="0.2">
      <c r="C3211" s="12"/>
    </row>
    <row r="3212" spans="3:3" x14ac:dyDescent="0.2">
      <c r="C3212" s="12"/>
    </row>
    <row r="3213" spans="3:3" x14ac:dyDescent="0.2">
      <c r="C3213" s="12"/>
    </row>
    <row r="3214" spans="3:3" x14ac:dyDescent="0.2">
      <c r="C3214" s="12"/>
    </row>
    <row r="3215" spans="3:3" x14ac:dyDescent="0.2">
      <c r="C3215" s="12"/>
    </row>
    <row r="3216" spans="3:3" x14ac:dyDescent="0.2">
      <c r="C3216" s="12"/>
    </row>
    <row r="3217" spans="3:3" x14ac:dyDescent="0.2">
      <c r="C3217" s="12"/>
    </row>
    <row r="3218" spans="3:3" x14ac:dyDescent="0.2">
      <c r="C3218" s="12"/>
    </row>
    <row r="3219" spans="3:3" x14ac:dyDescent="0.2">
      <c r="C3219" s="12"/>
    </row>
    <row r="3220" spans="3:3" x14ac:dyDescent="0.2">
      <c r="C3220" s="12"/>
    </row>
    <row r="3221" spans="3:3" x14ac:dyDescent="0.2">
      <c r="C3221" s="12"/>
    </row>
    <row r="3222" spans="3:3" x14ac:dyDescent="0.2">
      <c r="C3222" s="12"/>
    </row>
    <row r="3223" spans="3:3" x14ac:dyDescent="0.2">
      <c r="C3223" s="12"/>
    </row>
    <row r="3224" spans="3:3" x14ac:dyDescent="0.2">
      <c r="C3224" s="12"/>
    </row>
    <row r="3225" spans="3:3" x14ac:dyDescent="0.2">
      <c r="C3225" s="12"/>
    </row>
    <row r="3226" spans="3:3" x14ac:dyDescent="0.2">
      <c r="C3226" s="12"/>
    </row>
    <row r="3227" spans="3:3" x14ac:dyDescent="0.2">
      <c r="C3227" s="12"/>
    </row>
    <row r="3228" spans="3:3" x14ac:dyDescent="0.2">
      <c r="C3228" s="12"/>
    </row>
    <row r="3229" spans="3:3" x14ac:dyDescent="0.2">
      <c r="C3229" s="12"/>
    </row>
    <row r="3230" spans="3:3" x14ac:dyDescent="0.2">
      <c r="C3230" s="12"/>
    </row>
    <row r="3231" spans="3:3" x14ac:dyDescent="0.2">
      <c r="C3231" s="12"/>
    </row>
    <row r="3232" spans="3:3" x14ac:dyDescent="0.2">
      <c r="C3232" s="12"/>
    </row>
    <row r="3233" spans="3:3" x14ac:dyDescent="0.2">
      <c r="C3233" s="12"/>
    </row>
    <row r="3234" spans="3:3" x14ac:dyDescent="0.2">
      <c r="C3234" s="12"/>
    </row>
    <row r="3235" spans="3:3" x14ac:dyDescent="0.2">
      <c r="C3235" s="12"/>
    </row>
    <row r="3236" spans="3:3" x14ac:dyDescent="0.2">
      <c r="C3236" s="12"/>
    </row>
    <row r="3237" spans="3:3" x14ac:dyDescent="0.2">
      <c r="C3237" s="12"/>
    </row>
    <row r="3238" spans="3:3" x14ac:dyDescent="0.2">
      <c r="C3238" s="12"/>
    </row>
    <row r="3239" spans="3:3" x14ac:dyDescent="0.2">
      <c r="C3239" s="12"/>
    </row>
    <row r="3240" spans="3:3" x14ac:dyDescent="0.2">
      <c r="C3240" s="12"/>
    </row>
    <row r="3241" spans="3:3" x14ac:dyDescent="0.2">
      <c r="C3241" s="12"/>
    </row>
    <row r="3242" spans="3:3" x14ac:dyDescent="0.2">
      <c r="C3242" s="12"/>
    </row>
    <row r="3243" spans="3:3" x14ac:dyDescent="0.2">
      <c r="C3243" s="12"/>
    </row>
    <row r="3244" spans="3:3" x14ac:dyDescent="0.2">
      <c r="C3244" s="12"/>
    </row>
    <row r="3245" spans="3:3" x14ac:dyDescent="0.2">
      <c r="C3245" s="12"/>
    </row>
    <row r="3246" spans="3:3" x14ac:dyDescent="0.2">
      <c r="C3246" s="12"/>
    </row>
    <row r="3247" spans="3:3" x14ac:dyDescent="0.2">
      <c r="C3247" s="12"/>
    </row>
    <row r="3248" spans="3:3" x14ac:dyDescent="0.2">
      <c r="C3248" s="12"/>
    </row>
    <row r="3249" spans="3:3" x14ac:dyDescent="0.2">
      <c r="C3249" s="12"/>
    </row>
    <row r="3250" spans="3:3" x14ac:dyDescent="0.2">
      <c r="C3250" s="12"/>
    </row>
    <row r="3251" spans="3:3" x14ac:dyDescent="0.2">
      <c r="C3251" s="12"/>
    </row>
    <row r="3252" spans="3:3" x14ac:dyDescent="0.2">
      <c r="C3252" s="12"/>
    </row>
    <row r="3253" spans="3:3" x14ac:dyDescent="0.2">
      <c r="C3253" s="12"/>
    </row>
    <row r="3254" spans="3:3" x14ac:dyDescent="0.2">
      <c r="C3254" s="12"/>
    </row>
    <row r="3255" spans="3:3" x14ac:dyDescent="0.2">
      <c r="C3255" s="12"/>
    </row>
    <row r="3256" spans="3:3" x14ac:dyDescent="0.2">
      <c r="C3256" s="12"/>
    </row>
    <row r="3257" spans="3:3" x14ac:dyDescent="0.2">
      <c r="C3257" s="12"/>
    </row>
    <row r="3258" spans="3:3" x14ac:dyDescent="0.2">
      <c r="C3258" s="12"/>
    </row>
    <row r="3259" spans="3:3" x14ac:dyDescent="0.2">
      <c r="C3259" s="12"/>
    </row>
    <row r="3260" spans="3:3" x14ac:dyDescent="0.2">
      <c r="C3260" s="12"/>
    </row>
    <row r="3261" spans="3:3" x14ac:dyDescent="0.2">
      <c r="C3261" s="12"/>
    </row>
    <row r="3262" spans="3:3" x14ac:dyDescent="0.2">
      <c r="C3262" s="12"/>
    </row>
    <row r="3263" spans="3:3" x14ac:dyDescent="0.2">
      <c r="C3263" s="12"/>
    </row>
    <row r="3264" spans="3:3" x14ac:dyDescent="0.2">
      <c r="C3264" s="12"/>
    </row>
    <row r="3265" spans="3:3" x14ac:dyDescent="0.2">
      <c r="C3265" s="12"/>
    </row>
    <row r="3266" spans="3:3" x14ac:dyDescent="0.2">
      <c r="C3266" s="12"/>
    </row>
    <row r="3267" spans="3:3" x14ac:dyDescent="0.2">
      <c r="C3267" s="12"/>
    </row>
    <row r="3268" spans="3:3" x14ac:dyDescent="0.2">
      <c r="C3268" s="12"/>
    </row>
    <row r="3269" spans="3:3" x14ac:dyDescent="0.2">
      <c r="C3269" s="12"/>
    </row>
    <row r="3270" spans="3:3" x14ac:dyDescent="0.2">
      <c r="C3270" s="12"/>
    </row>
    <row r="3271" spans="3:3" x14ac:dyDescent="0.2">
      <c r="C3271" s="12"/>
    </row>
    <row r="3272" spans="3:3" x14ac:dyDescent="0.2">
      <c r="C3272" s="12"/>
    </row>
    <row r="3273" spans="3:3" x14ac:dyDescent="0.2">
      <c r="C3273" s="12"/>
    </row>
    <row r="3274" spans="3:3" x14ac:dyDescent="0.2">
      <c r="C3274" s="12"/>
    </row>
    <row r="3275" spans="3:3" x14ac:dyDescent="0.2">
      <c r="C3275" s="12"/>
    </row>
    <row r="3276" spans="3:3" x14ac:dyDescent="0.2">
      <c r="C3276" s="12"/>
    </row>
    <row r="3277" spans="3:3" x14ac:dyDescent="0.2">
      <c r="C3277" s="12"/>
    </row>
    <row r="3278" spans="3:3" x14ac:dyDescent="0.2">
      <c r="C3278" s="12"/>
    </row>
    <row r="3279" spans="3:3" x14ac:dyDescent="0.2">
      <c r="C3279" s="12"/>
    </row>
    <row r="3280" spans="3:3" x14ac:dyDescent="0.2">
      <c r="C3280" s="12"/>
    </row>
    <row r="3281" spans="3:3" x14ac:dyDescent="0.2">
      <c r="C3281" s="12"/>
    </row>
    <row r="3282" spans="3:3" x14ac:dyDescent="0.2">
      <c r="C3282" s="12"/>
    </row>
    <row r="3283" spans="3:3" x14ac:dyDescent="0.2">
      <c r="C3283" s="12"/>
    </row>
    <row r="3284" spans="3:3" x14ac:dyDescent="0.2">
      <c r="C3284" s="12"/>
    </row>
    <row r="3285" spans="3:3" x14ac:dyDescent="0.2">
      <c r="C3285" s="12"/>
    </row>
    <row r="3286" spans="3:3" x14ac:dyDescent="0.2">
      <c r="C3286" s="12"/>
    </row>
    <row r="3287" spans="3:3" x14ac:dyDescent="0.2">
      <c r="C3287" s="12"/>
    </row>
    <row r="3288" spans="3:3" x14ac:dyDescent="0.2">
      <c r="C3288" s="12"/>
    </row>
    <row r="3289" spans="3:3" x14ac:dyDescent="0.2">
      <c r="C3289" s="12"/>
    </row>
    <row r="3290" spans="3:3" x14ac:dyDescent="0.2">
      <c r="C3290" s="12"/>
    </row>
    <row r="3291" spans="3:3" x14ac:dyDescent="0.2">
      <c r="C3291" s="12"/>
    </row>
    <row r="3292" spans="3:3" x14ac:dyDescent="0.2">
      <c r="C3292" s="12"/>
    </row>
    <row r="3293" spans="3:3" x14ac:dyDescent="0.2">
      <c r="C3293" s="12"/>
    </row>
    <row r="3294" spans="3:3" x14ac:dyDescent="0.2">
      <c r="C3294" s="12"/>
    </row>
    <row r="3295" spans="3:3" x14ac:dyDescent="0.2">
      <c r="C3295" s="12"/>
    </row>
    <row r="3296" spans="3:3" x14ac:dyDescent="0.2">
      <c r="C3296" s="12"/>
    </row>
    <row r="3297" spans="3:3" x14ac:dyDescent="0.2">
      <c r="C3297" s="12"/>
    </row>
    <row r="3298" spans="3:3" x14ac:dyDescent="0.2">
      <c r="C3298" s="12"/>
    </row>
    <row r="3299" spans="3:3" x14ac:dyDescent="0.2">
      <c r="C3299" s="12"/>
    </row>
    <row r="3300" spans="3:3" x14ac:dyDescent="0.2">
      <c r="C3300" s="12"/>
    </row>
    <row r="3301" spans="3:3" x14ac:dyDescent="0.2">
      <c r="C3301" s="12"/>
    </row>
    <row r="3302" spans="3:3" x14ac:dyDescent="0.2">
      <c r="C3302" s="12"/>
    </row>
    <row r="3303" spans="3:3" x14ac:dyDescent="0.2">
      <c r="C3303" s="12"/>
    </row>
    <row r="3304" spans="3:3" x14ac:dyDescent="0.2">
      <c r="C3304" s="12"/>
    </row>
    <row r="3305" spans="3:3" x14ac:dyDescent="0.2">
      <c r="C3305" s="12"/>
    </row>
    <row r="3306" spans="3:3" x14ac:dyDescent="0.2">
      <c r="C3306" s="12"/>
    </row>
    <row r="3307" spans="3:3" x14ac:dyDescent="0.2">
      <c r="C3307" s="12"/>
    </row>
    <row r="3308" spans="3:3" x14ac:dyDescent="0.2">
      <c r="C3308" s="12"/>
    </row>
    <row r="3309" spans="3:3" x14ac:dyDescent="0.2">
      <c r="C3309" s="12"/>
    </row>
    <row r="3310" spans="3:3" x14ac:dyDescent="0.2">
      <c r="C3310" s="12"/>
    </row>
    <row r="3311" spans="3:3" x14ac:dyDescent="0.2">
      <c r="C3311" s="12"/>
    </row>
    <row r="3312" spans="3:3" x14ac:dyDescent="0.2">
      <c r="C3312" s="12"/>
    </row>
    <row r="3313" spans="3:3" x14ac:dyDescent="0.2">
      <c r="C3313" s="12"/>
    </row>
    <row r="3314" spans="3:3" x14ac:dyDescent="0.2">
      <c r="C3314" s="12"/>
    </row>
    <row r="3315" spans="3:3" x14ac:dyDescent="0.2">
      <c r="C3315" s="12"/>
    </row>
    <row r="3316" spans="3:3" x14ac:dyDescent="0.2">
      <c r="C3316" s="12"/>
    </row>
    <row r="3317" spans="3:3" x14ac:dyDescent="0.2">
      <c r="C3317" s="12"/>
    </row>
    <row r="3318" spans="3:3" x14ac:dyDescent="0.2">
      <c r="C3318" s="12"/>
    </row>
    <row r="3319" spans="3:3" x14ac:dyDescent="0.2">
      <c r="C3319" s="12"/>
    </row>
    <row r="3320" spans="3:3" x14ac:dyDescent="0.2">
      <c r="C3320" s="12"/>
    </row>
    <row r="3321" spans="3:3" x14ac:dyDescent="0.2">
      <c r="C3321" s="12"/>
    </row>
    <row r="3322" spans="3:3" x14ac:dyDescent="0.2">
      <c r="C3322" s="12"/>
    </row>
    <row r="3323" spans="3:3" x14ac:dyDescent="0.2">
      <c r="C3323" s="12"/>
    </row>
    <row r="3324" spans="3:3" x14ac:dyDescent="0.2">
      <c r="C3324" s="12"/>
    </row>
    <row r="3325" spans="3:3" x14ac:dyDescent="0.2">
      <c r="C3325" s="12"/>
    </row>
    <row r="3326" spans="3:3" x14ac:dyDescent="0.2">
      <c r="C3326" s="12"/>
    </row>
    <row r="3327" spans="3:3" x14ac:dyDescent="0.2">
      <c r="C3327" s="12"/>
    </row>
    <row r="3328" spans="3:3" x14ac:dyDescent="0.2">
      <c r="C3328" s="12"/>
    </row>
    <row r="3329" spans="3:3" x14ac:dyDescent="0.2">
      <c r="C3329" s="12"/>
    </row>
    <row r="3330" spans="3:3" x14ac:dyDescent="0.2">
      <c r="C3330" s="12"/>
    </row>
    <row r="3331" spans="3:3" x14ac:dyDescent="0.2">
      <c r="C3331" s="12"/>
    </row>
    <row r="3332" spans="3:3" x14ac:dyDescent="0.2">
      <c r="C3332" s="12"/>
    </row>
    <row r="3333" spans="3:3" x14ac:dyDescent="0.2">
      <c r="C3333" s="12"/>
    </row>
    <row r="3334" spans="3:3" x14ac:dyDescent="0.2">
      <c r="C3334" s="12"/>
    </row>
    <row r="3335" spans="3:3" x14ac:dyDescent="0.2">
      <c r="C3335" s="12"/>
    </row>
    <row r="3336" spans="3:3" x14ac:dyDescent="0.2">
      <c r="C3336" s="12"/>
    </row>
    <row r="3337" spans="3:3" x14ac:dyDescent="0.2">
      <c r="C3337" s="12"/>
    </row>
    <row r="3338" spans="3:3" x14ac:dyDescent="0.2">
      <c r="C3338" s="12"/>
    </row>
    <row r="3339" spans="3:3" x14ac:dyDescent="0.2">
      <c r="C3339" s="12"/>
    </row>
    <row r="3340" spans="3:3" x14ac:dyDescent="0.2">
      <c r="C3340" s="12"/>
    </row>
    <row r="3341" spans="3:3" x14ac:dyDescent="0.2">
      <c r="C3341" s="12"/>
    </row>
    <row r="3342" spans="3:3" x14ac:dyDescent="0.2">
      <c r="C3342" s="12"/>
    </row>
    <row r="3343" spans="3:3" x14ac:dyDescent="0.2">
      <c r="C3343" s="12"/>
    </row>
    <row r="3344" spans="3:3" x14ac:dyDescent="0.2">
      <c r="C3344" s="12"/>
    </row>
    <row r="3345" spans="3:3" x14ac:dyDescent="0.2">
      <c r="C3345" s="12"/>
    </row>
    <row r="3346" spans="3:3" x14ac:dyDescent="0.2">
      <c r="C3346" s="12"/>
    </row>
    <row r="3347" spans="3:3" x14ac:dyDescent="0.2">
      <c r="C3347" s="12"/>
    </row>
    <row r="3348" spans="3:3" x14ac:dyDescent="0.2">
      <c r="C3348" s="12"/>
    </row>
    <row r="3349" spans="3:3" x14ac:dyDescent="0.2">
      <c r="C3349" s="12"/>
    </row>
    <row r="3350" spans="3:3" x14ac:dyDescent="0.2">
      <c r="C3350" s="12"/>
    </row>
    <row r="3351" spans="3:3" x14ac:dyDescent="0.2">
      <c r="C3351" s="12"/>
    </row>
    <row r="3352" spans="3:3" x14ac:dyDescent="0.2">
      <c r="C3352" s="12"/>
    </row>
    <row r="3353" spans="3:3" x14ac:dyDescent="0.2">
      <c r="C3353" s="12"/>
    </row>
    <row r="3354" spans="3:3" x14ac:dyDescent="0.2">
      <c r="C3354" s="12"/>
    </row>
    <row r="3355" spans="3:3" x14ac:dyDescent="0.2">
      <c r="C3355" s="12"/>
    </row>
    <row r="3356" spans="3:3" x14ac:dyDescent="0.2">
      <c r="C3356" s="12"/>
    </row>
    <row r="3357" spans="3:3" x14ac:dyDescent="0.2">
      <c r="C3357" s="12"/>
    </row>
    <row r="3358" spans="3:3" x14ac:dyDescent="0.2">
      <c r="C3358" s="12"/>
    </row>
    <row r="3359" spans="3:3" x14ac:dyDescent="0.2">
      <c r="C3359" s="12"/>
    </row>
    <row r="3360" spans="3:3" x14ac:dyDescent="0.2">
      <c r="C3360" s="12"/>
    </row>
    <row r="3361" spans="3:3" x14ac:dyDescent="0.2">
      <c r="C3361" s="12"/>
    </row>
    <row r="3362" spans="3:3" x14ac:dyDescent="0.2">
      <c r="C3362" s="12"/>
    </row>
    <row r="3363" spans="3:3" x14ac:dyDescent="0.2">
      <c r="C3363" s="12"/>
    </row>
    <row r="3364" spans="3:3" x14ac:dyDescent="0.2">
      <c r="C3364" s="12"/>
    </row>
    <row r="3365" spans="3:3" x14ac:dyDescent="0.2">
      <c r="C3365" s="12"/>
    </row>
    <row r="3366" spans="3:3" x14ac:dyDescent="0.2">
      <c r="C3366" s="12"/>
    </row>
    <row r="3367" spans="3:3" x14ac:dyDescent="0.2">
      <c r="C3367" s="12"/>
    </row>
    <row r="3368" spans="3:3" x14ac:dyDescent="0.2">
      <c r="C3368" s="12"/>
    </row>
    <row r="3369" spans="3:3" x14ac:dyDescent="0.2">
      <c r="C3369" s="12"/>
    </row>
    <row r="3370" spans="3:3" x14ac:dyDescent="0.2">
      <c r="C3370" s="12"/>
    </row>
    <row r="3371" spans="3:3" x14ac:dyDescent="0.2">
      <c r="C3371" s="12"/>
    </row>
    <row r="3372" spans="3:3" x14ac:dyDescent="0.2">
      <c r="C3372" s="12"/>
    </row>
    <row r="3373" spans="3:3" x14ac:dyDescent="0.2">
      <c r="C3373" s="12"/>
    </row>
    <row r="3374" spans="3:3" x14ac:dyDescent="0.2">
      <c r="C3374" s="12"/>
    </row>
    <row r="3375" spans="3:3" x14ac:dyDescent="0.2">
      <c r="C3375" s="12"/>
    </row>
    <row r="3376" spans="3:3" x14ac:dyDescent="0.2">
      <c r="C3376" s="12"/>
    </row>
    <row r="3377" spans="3:3" x14ac:dyDescent="0.2">
      <c r="C3377" s="12"/>
    </row>
    <row r="3378" spans="3:3" x14ac:dyDescent="0.2">
      <c r="C3378" s="12"/>
    </row>
    <row r="3379" spans="3:3" x14ac:dyDescent="0.2">
      <c r="C3379" s="12"/>
    </row>
    <row r="3380" spans="3:3" x14ac:dyDescent="0.2">
      <c r="C3380" s="12"/>
    </row>
    <row r="3381" spans="3:3" x14ac:dyDescent="0.2">
      <c r="C3381" s="12"/>
    </row>
    <row r="3382" spans="3:3" x14ac:dyDescent="0.2">
      <c r="C3382" s="12"/>
    </row>
    <row r="3383" spans="3:3" x14ac:dyDescent="0.2">
      <c r="C3383" s="12"/>
    </row>
    <row r="3384" spans="3:3" x14ac:dyDescent="0.2">
      <c r="C3384" s="12"/>
    </row>
    <row r="3385" spans="3:3" x14ac:dyDescent="0.2">
      <c r="C3385" s="12"/>
    </row>
    <row r="3386" spans="3:3" x14ac:dyDescent="0.2">
      <c r="C3386" s="12"/>
    </row>
    <row r="3387" spans="3:3" x14ac:dyDescent="0.2">
      <c r="C3387" s="12"/>
    </row>
    <row r="3388" spans="3:3" x14ac:dyDescent="0.2">
      <c r="C3388" s="12"/>
    </row>
    <row r="3389" spans="3:3" x14ac:dyDescent="0.2">
      <c r="C3389" s="12"/>
    </row>
    <row r="3390" spans="3:3" x14ac:dyDescent="0.2">
      <c r="C3390" s="12"/>
    </row>
    <row r="3391" spans="3:3" x14ac:dyDescent="0.2">
      <c r="C3391" s="12"/>
    </row>
    <row r="3392" spans="3:3" x14ac:dyDescent="0.2">
      <c r="C3392" s="12"/>
    </row>
    <row r="3393" spans="3:3" x14ac:dyDescent="0.2">
      <c r="C3393" s="12"/>
    </row>
    <row r="3394" spans="3:3" x14ac:dyDescent="0.2">
      <c r="C3394" s="12"/>
    </row>
    <row r="3395" spans="3:3" x14ac:dyDescent="0.2">
      <c r="C3395" s="12"/>
    </row>
    <row r="3396" spans="3:3" x14ac:dyDescent="0.2">
      <c r="C3396" s="12"/>
    </row>
    <row r="3397" spans="3:3" x14ac:dyDescent="0.2">
      <c r="C3397" s="12"/>
    </row>
    <row r="3398" spans="3:3" x14ac:dyDescent="0.2">
      <c r="C3398" s="12"/>
    </row>
    <row r="3399" spans="3:3" x14ac:dyDescent="0.2">
      <c r="C3399" s="12"/>
    </row>
    <row r="3400" spans="3:3" x14ac:dyDescent="0.2">
      <c r="C3400" s="12"/>
    </row>
    <row r="3401" spans="3:3" x14ac:dyDescent="0.2">
      <c r="C3401" s="12"/>
    </row>
    <row r="3402" spans="3:3" x14ac:dyDescent="0.2">
      <c r="C3402" s="12"/>
    </row>
    <row r="3403" spans="3:3" x14ac:dyDescent="0.2">
      <c r="C3403" s="12"/>
    </row>
    <row r="3404" spans="3:3" x14ac:dyDescent="0.2">
      <c r="C3404" s="12"/>
    </row>
    <row r="3405" spans="3:3" x14ac:dyDescent="0.2">
      <c r="C3405" s="12"/>
    </row>
    <row r="3406" spans="3:3" x14ac:dyDescent="0.2">
      <c r="C3406" s="12"/>
    </row>
    <row r="3407" spans="3:3" x14ac:dyDescent="0.2">
      <c r="C3407" s="12"/>
    </row>
    <row r="3408" spans="3:3" x14ac:dyDescent="0.2">
      <c r="C3408" s="12"/>
    </row>
    <row r="3409" spans="3:3" x14ac:dyDescent="0.2">
      <c r="C3409" s="12"/>
    </row>
    <row r="3410" spans="3:3" x14ac:dyDescent="0.2">
      <c r="C3410" s="12"/>
    </row>
    <row r="3411" spans="3:3" x14ac:dyDescent="0.2">
      <c r="C3411" s="12"/>
    </row>
    <row r="3412" spans="3:3" x14ac:dyDescent="0.2">
      <c r="C3412" s="12"/>
    </row>
    <row r="3413" spans="3:3" x14ac:dyDescent="0.2">
      <c r="C3413" s="12"/>
    </row>
    <row r="3414" spans="3:3" x14ac:dyDescent="0.2">
      <c r="C3414" s="12"/>
    </row>
    <row r="3415" spans="3:3" x14ac:dyDescent="0.2">
      <c r="C3415" s="12"/>
    </row>
    <row r="3416" spans="3:3" x14ac:dyDescent="0.2">
      <c r="C3416" s="12"/>
    </row>
    <row r="3417" spans="3:3" x14ac:dyDescent="0.2">
      <c r="C3417" s="12"/>
    </row>
    <row r="3418" spans="3:3" x14ac:dyDescent="0.2">
      <c r="C3418" s="12"/>
    </row>
    <row r="3419" spans="3:3" x14ac:dyDescent="0.2">
      <c r="C3419" s="12"/>
    </row>
    <row r="3420" spans="3:3" x14ac:dyDescent="0.2">
      <c r="C3420" s="12"/>
    </row>
    <row r="3421" spans="3:3" x14ac:dyDescent="0.2">
      <c r="C3421" s="12"/>
    </row>
    <row r="3422" spans="3:3" x14ac:dyDescent="0.2">
      <c r="C3422" s="12"/>
    </row>
    <row r="3423" spans="3:3" x14ac:dyDescent="0.2">
      <c r="C3423" s="12"/>
    </row>
    <row r="3424" spans="3:3" x14ac:dyDescent="0.2">
      <c r="C3424" s="12"/>
    </row>
    <row r="3425" spans="3:3" x14ac:dyDescent="0.2">
      <c r="C3425" s="12"/>
    </row>
    <row r="3426" spans="3:3" x14ac:dyDescent="0.2">
      <c r="C3426" s="12"/>
    </row>
    <row r="3427" spans="3:3" x14ac:dyDescent="0.2">
      <c r="C3427" s="12"/>
    </row>
    <row r="3428" spans="3:3" x14ac:dyDescent="0.2">
      <c r="C3428" s="12"/>
    </row>
    <row r="3429" spans="3:3" x14ac:dyDescent="0.2">
      <c r="C3429" s="12"/>
    </row>
    <row r="3430" spans="3:3" x14ac:dyDescent="0.2">
      <c r="C3430" s="12"/>
    </row>
    <row r="3431" spans="3:3" x14ac:dyDescent="0.2">
      <c r="C3431" s="12"/>
    </row>
    <row r="3432" spans="3:3" x14ac:dyDescent="0.2">
      <c r="C3432" s="12"/>
    </row>
    <row r="3433" spans="3:3" x14ac:dyDescent="0.2">
      <c r="C3433" s="12"/>
    </row>
    <row r="3434" spans="3:3" x14ac:dyDescent="0.2">
      <c r="C3434" s="12"/>
    </row>
    <row r="3435" spans="3:3" x14ac:dyDescent="0.2">
      <c r="C3435" s="12"/>
    </row>
    <row r="3436" spans="3:3" x14ac:dyDescent="0.2">
      <c r="C3436" s="12"/>
    </row>
    <row r="3437" spans="3:3" x14ac:dyDescent="0.2">
      <c r="C3437" s="12"/>
    </row>
    <row r="3438" spans="3:3" x14ac:dyDescent="0.2">
      <c r="C3438" s="12"/>
    </row>
    <row r="3439" spans="3:3" x14ac:dyDescent="0.2">
      <c r="C3439" s="12"/>
    </row>
    <row r="3440" spans="3:3" x14ac:dyDescent="0.2">
      <c r="C3440" s="12"/>
    </row>
    <row r="3441" spans="3:3" x14ac:dyDescent="0.2">
      <c r="C3441" s="12"/>
    </row>
    <row r="3442" spans="3:3" x14ac:dyDescent="0.2">
      <c r="C3442" s="12"/>
    </row>
    <row r="3443" spans="3:3" x14ac:dyDescent="0.2">
      <c r="C3443" s="12"/>
    </row>
    <row r="3444" spans="3:3" x14ac:dyDescent="0.2">
      <c r="C3444" s="12"/>
    </row>
    <row r="3445" spans="3:3" x14ac:dyDescent="0.2">
      <c r="C3445" s="12"/>
    </row>
    <row r="3446" spans="3:3" x14ac:dyDescent="0.2">
      <c r="C3446" s="12"/>
    </row>
    <row r="3447" spans="3:3" x14ac:dyDescent="0.2">
      <c r="C3447" s="12"/>
    </row>
    <row r="3448" spans="3:3" x14ac:dyDescent="0.2">
      <c r="C3448" s="12"/>
    </row>
    <row r="3449" spans="3:3" x14ac:dyDescent="0.2">
      <c r="C3449" s="12"/>
    </row>
    <row r="3450" spans="3:3" x14ac:dyDescent="0.2">
      <c r="C3450" s="12"/>
    </row>
    <row r="3451" spans="3:3" x14ac:dyDescent="0.2">
      <c r="C3451" s="12"/>
    </row>
    <row r="3452" spans="3:3" x14ac:dyDescent="0.2">
      <c r="C3452" s="12"/>
    </row>
    <row r="3453" spans="3:3" x14ac:dyDescent="0.2">
      <c r="C3453" s="12"/>
    </row>
    <row r="3454" spans="3:3" x14ac:dyDescent="0.2">
      <c r="C3454" s="12"/>
    </row>
    <row r="3455" spans="3:3" x14ac:dyDescent="0.2">
      <c r="C3455" s="12"/>
    </row>
    <row r="3456" spans="3:3" x14ac:dyDescent="0.2">
      <c r="C3456" s="12"/>
    </row>
    <row r="3457" spans="3:3" x14ac:dyDescent="0.2">
      <c r="C3457" s="12"/>
    </row>
    <row r="3458" spans="3:3" x14ac:dyDescent="0.2">
      <c r="C3458" s="12"/>
    </row>
    <row r="3459" spans="3:3" x14ac:dyDescent="0.2">
      <c r="C3459" s="12"/>
    </row>
    <row r="3460" spans="3:3" x14ac:dyDescent="0.2">
      <c r="C3460" s="12"/>
    </row>
    <row r="3461" spans="3:3" x14ac:dyDescent="0.2">
      <c r="C3461" s="12"/>
    </row>
    <row r="3462" spans="3:3" x14ac:dyDescent="0.2">
      <c r="C3462" s="12"/>
    </row>
    <row r="3463" spans="3:3" x14ac:dyDescent="0.2">
      <c r="C3463" s="12"/>
    </row>
    <row r="3464" spans="3:3" x14ac:dyDescent="0.2">
      <c r="C3464" s="12"/>
    </row>
    <row r="3465" spans="3:3" x14ac:dyDescent="0.2">
      <c r="C3465" s="12"/>
    </row>
    <row r="3466" spans="3:3" x14ac:dyDescent="0.2">
      <c r="C3466" s="12"/>
    </row>
    <row r="3467" spans="3:3" x14ac:dyDescent="0.2">
      <c r="C3467" s="12"/>
    </row>
    <row r="3468" spans="3:3" x14ac:dyDescent="0.2">
      <c r="C3468" s="12"/>
    </row>
    <row r="3469" spans="3:3" x14ac:dyDescent="0.2">
      <c r="C3469" s="12"/>
    </row>
    <row r="3470" spans="3:3" x14ac:dyDescent="0.2">
      <c r="C3470" s="12"/>
    </row>
    <row r="3471" spans="3:3" x14ac:dyDescent="0.2">
      <c r="C3471" s="12"/>
    </row>
    <row r="3472" spans="3:3" x14ac:dyDescent="0.2">
      <c r="C3472" s="12"/>
    </row>
    <row r="3473" spans="3:3" x14ac:dyDescent="0.2">
      <c r="C3473" s="12"/>
    </row>
    <row r="3474" spans="3:3" x14ac:dyDescent="0.2">
      <c r="C3474" s="12"/>
    </row>
    <row r="3475" spans="3:3" x14ac:dyDescent="0.2">
      <c r="C3475" s="12"/>
    </row>
    <row r="3476" spans="3:3" x14ac:dyDescent="0.2">
      <c r="C3476" s="12"/>
    </row>
    <row r="3477" spans="3:3" x14ac:dyDescent="0.2">
      <c r="C3477" s="12"/>
    </row>
    <row r="3478" spans="3:3" x14ac:dyDescent="0.2">
      <c r="C3478" s="12"/>
    </row>
    <row r="3479" spans="3:3" x14ac:dyDescent="0.2">
      <c r="C3479" s="12"/>
    </row>
    <row r="3480" spans="3:3" x14ac:dyDescent="0.2">
      <c r="C3480" s="12"/>
    </row>
    <row r="3481" spans="3:3" x14ac:dyDescent="0.2">
      <c r="C3481" s="12"/>
    </row>
    <row r="3482" spans="3:3" x14ac:dyDescent="0.2">
      <c r="C3482" s="12"/>
    </row>
    <row r="3483" spans="3:3" x14ac:dyDescent="0.2">
      <c r="C3483" s="12"/>
    </row>
    <row r="3484" spans="3:3" x14ac:dyDescent="0.2">
      <c r="C3484" s="12"/>
    </row>
    <row r="3485" spans="3:3" x14ac:dyDescent="0.2">
      <c r="C3485" s="12"/>
    </row>
    <row r="3486" spans="3:3" x14ac:dyDescent="0.2">
      <c r="C3486" s="12"/>
    </row>
    <row r="3487" spans="3:3" x14ac:dyDescent="0.2">
      <c r="C3487" s="12"/>
    </row>
    <row r="3488" spans="3:3" x14ac:dyDescent="0.2">
      <c r="C3488" s="12"/>
    </row>
    <row r="3489" spans="3:3" x14ac:dyDescent="0.2">
      <c r="C3489" s="12"/>
    </row>
    <row r="3490" spans="3:3" x14ac:dyDescent="0.2">
      <c r="C3490" s="12"/>
    </row>
    <row r="3491" spans="3:3" x14ac:dyDescent="0.2">
      <c r="C3491" s="12"/>
    </row>
    <row r="3492" spans="3:3" x14ac:dyDescent="0.2">
      <c r="C3492" s="12"/>
    </row>
    <row r="3493" spans="3:3" x14ac:dyDescent="0.2">
      <c r="C3493" s="12"/>
    </row>
    <row r="3494" spans="3:3" x14ac:dyDescent="0.2">
      <c r="C3494" s="12"/>
    </row>
    <row r="3495" spans="3:3" x14ac:dyDescent="0.2">
      <c r="C3495" s="12"/>
    </row>
    <row r="3496" spans="3:3" x14ac:dyDescent="0.2">
      <c r="C3496" s="12"/>
    </row>
    <row r="3497" spans="3:3" x14ac:dyDescent="0.2">
      <c r="C3497" s="12"/>
    </row>
    <row r="3498" spans="3:3" x14ac:dyDescent="0.2">
      <c r="C3498" s="12"/>
    </row>
    <row r="3499" spans="3:3" x14ac:dyDescent="0.2">
      <c r="C3499" s="12"/>
    </row>
    <row r="3500" spans="3:3" x14ac:dyDescent="0.2">
      <c r="C3500" s="12"/>
    </row>
    <row r="3501" spans="3:3" x14ac:dyDescent="0.2">
      <c r="C3501" s="12"/>
    </row>
    <row r="3502" spans="3:3" x14ac:dyDescent="0.2">
      <c r="C3502" s="12"/>
    </row>
    <row r="3503" spans="3:3" x14ac:dyDescent="0.2">
      <c r="C3503" s="12"/>
    </row>
    <row r="3504" spans="3:3" x14ac:dyDescent="0.2">
      <c r="C3504" s="12"/>
    </row>
    <row r="3505" spans="3:3" x14ac:dyDescent="0.2">
      <c r="C3505" s="12"/>
    </row>
    <row r="3506" spans="3:3" x14ac:dyDescent="0.2">
      <c r="C3506" s="12"/>
    </row>
    <row r="3507" spans="3:3" x14ac:dyDescent="0.2">
      <c r="C3507" s="12"/>
    </row>
    <row r="3508" spans="3:3" x14ac:dyDescent="0.2">
      <c r="C3508" s="12"/>
    </row>
    <row r="3509" spans="3:3" x14ac:dyDescent="0.2">
      <c r="C3509" s="12"/>
    </row>
    <row r="3510" spans="3:3" x14ac:dyDescent="0.2">
      <c r="C3510" s="12"/>
    </row>
    <row r="3511" spans="3:3" x14ac:dyDescent="0.2">
      <c r="C3511" s="12"/>
    </row>
    <row r="3512" spans="3:3" x14ac:dyDescent="0.2">
      <c r="C3512" s="12"/>
    </row>
    <row r="3513" spans="3:3" x14ac:dyDescent="0.2">
      <c r="C3513" s="12"/>
    </row>
    <row r="3514" spans="3:3" x14ac:dyDescent="0.2">
      <c r="C3514" s="12"/>
    </row>
    <row r="3515" spans="3:3" x14ac:dyDescent="0.2">
      <c r="C3515" s="12"/>
    </row>
    <row r="3516" spans="3:3" x14ac:dyDescent="0.2">
      <c r="C3516" s="12"/>
    </row>
    <row r="3517" spans="3:3" x14ac:dyDescent="0.2">
      <c r="C3517" s="12"/>
    </row>
    <row r="3518" spans="3:3" x14ac:dyDescent="0.2">
      <c r="C3518" s="12"/>
    </row>
    <row r="3519" spans="3:3" x14ac:dyDescent="0.2">
      <c r="C3519" s="12"/>
    </row>
    <row r="3520" spans="3:3" x14ac:dyDescent="0.2">
      <c r="C3520" s="12"/>
    </row>
    <row r="3521" spans="3:3" x14ac:dyDescent="0.2">
      <c r="C3521" s="12"/>
    </row>
    <row r="3522" spans="3:3" x14ac:dyDescent="0.2">
      <c r="C3522" s="12"/>
    </row>
    <row r="3523" spans="3:3" x14ac:dyDescent="0.2">
      <c r="C3523" s="12"/>
    </row>
    <row r="3524" spans="3:3" x14ac:dyDescent="0.2">
      <c r="C3524" s="12"/>
    </row>
    <row r="3525" spans="3:3" x14ac:dyDescent="0.2">
      <c r="C3525" s="12"/>
    </row>
    <row r="3526" spans="3:3" x14ac:dyDescent="0.2">
      <c r="C3526" s="12"/>
    </row>
    <row r="3527" spans="3:3" x14ac:dyDescent="0.2">
      <c r="C3527" s="12"/>
    </row>
    <row r="3528" spans="3:3" x14ac:dyDescent="0.2">
      <c r="C3528" s="12"/>
    </row>
    <row r="3529" spans="3:3" x14ac:dyDescent="0.2">
      <c r="C3529" s="12"/>
    </row>
    <row r="3530" spans="3:3" x14ac:dyDescent="0.2">
      <c r="C3530" s="12"/>
    </row>
    <row r="3531" spans="3:3" x14ac:dyDescent="0.2">
      <c r="C3531" s="12"/>
    </row>
    <row r="3532" spans="3:3" x14ac:dyDescent="0.2">
      <c r="C3532" s="12"/>
    </row>
    <row r="3533" spans="3:3" x14ac:dyDescent="0.2">
      <c r="C3533" s="12"/>
    </row>
    <row r="3534" spans="3:3" x14ac:dyDescent="0.2">
      <c r="C3534" s="12"/>
    </row>
    <row r="3535" spans="3:3" x14ac:dyDescent="0.2">
      <c r="C3535" s="12"/>
    </row>
    <row r="3536" spans="3:3" x14ac:dyDescent="0.2">
      <c r="C3536" s="12"/>
    </row>
    <row r="3537" spans="3:3" x14ac:dyDescent="0.2">
      <c r="C3537" s="12"/>
    </row>
    <row r="3538" spans="3:3" x14ac:dyDescent="0.2">
      <c r="C3538" s="12"/>
    </row>
    <row r="3539" spans="3:3" x14ac:dyDescent="0.2">
      <c r="C3539" s="12"/>
    </row>
    <row r="3540" spans="3:3" x14ac:dyDescent="0.2">
      <c r="C3540" s="12"/>
    </row>
    <row r="3541" spans="3:3" x14ac:dyDescent="0.2">
      <c r="C3541" s="12"/>
    </row>
    <row r="3542" spans="3:3" x14ac:dyDescent="0.2">
      <c r="C3542" s="12"/>
    </row>
    <row r="3543" spans="3:3" x14ac:dyDescent="0.2">
      <c r="C3543" s="12"/>
    </row>
    <row r="3544" spans="3:3" x14ac:dyDescent="0.2">
      <c r="C3544" s="12"/>
    </row>
    <row r="3545" spans="3:3" x14ac:dyDescent="0.2">
      <c r="C3545" s="12"/>
    </row>
    <row r="3546" spans="3:3" x14ac:dyDescent="0.2">
      <c r="C3546" s="12"/>
    </row>
    <row r="3547" spans="3:3" x14ac:dyDescent="0.2">
      <c r="C3547" s="12"/>
    </row>
    <row r="3548" spans="3:3" x14ac:dyDescent="0.2">
      <c r="C3548" s="12"/>
    </row>
    <row r="3549" spans="3:3" x14ac:dyDescent="0.2">
      <c r="C3549" s="12"/>
    </row>
    <row r="3550" spans="3:3" x14ac:dyDescent="0.2">
      <c r="C3550" s="12"/>
    </row>
    <row r="3551" spans="3:3" x14ac:dyDescent="0.2">
      <c r="C3551" s="12"/>
    </row>
    <row r="3552" spans="3:3" x14ac:dyDescent="0.2">
      <c r="C3552" s="12"/>
    </row>
    <row r="3553" spans="3:3" x14ac:dyDescent="0.2">
      <c r="C3553" s="12"/>
    </row>
    <row r="3554" spans="3:3" x14ac:dyDescent="0.2">
      <c r="C3554" s="12"/>
    </row>
    <row r="3555" spans="3:3" x14ac:dyDescent="0.2">
      <c r="C3555" s="12"/>
    </row>
    <row r="3556" spans="3:3" x14ac:dyDescent="0.2">
      <c r="C3556" s="12"/>
    </row>
    <row r="3557" spans="3:3" x14ac:dyDescent="0.2">
      <c r="C3557" s="12"/>
    </row>
    <row r="3558" spans="3:3" x14ac:dyDescent="0.2">
      <c r="C3558" s="12"/>
    </row>
    <row r="3559" spans="3:3" x14ac:dyDescent="0.2">
      <c r="C3559" s="12"/>
    </row>
    <row r="3560" spans="3:3" x14ac:dyDescent="0.2">
      <c r="C3560" s="12"/>
    </row>
    <row r="3561" spans="3:3" x14ac:dyDescent="0.2">
      <c r="C3561" s="12"/>
    </row>
    <row r="3562" spans="3:3" x14ac:dyDescent="0.2">
      <c r="C3562" s="12"/>
    </row>
    <row r="3563" spans="3:3" x14ac:dyDescent="0.2">
      <c r="C3563" s="12"/>
    </row>
    <row r="3564" spans="3:3" x14ac:dyDescent="0.2">
      <c r="C3564" s="12"/>
    </row>
    <row r="3565" spans="3:3" x14ac:dyDescent="0.2">
      <c r="C3565" s="12"/>
    </row>
    <row r="3566" spans="3:3" x14ac:dyDescent="0.2">
      <c r="C3566" s="12"/>
    </row>
    <row r="3567" spans="3:3" x14ac:dyDescent="0.2">
      <c r="C3567" s="12"/>
    </row>
    <row r="3568" spans="3:3" x14ac:dyDescent="0.2">
      <c r="C3568" s="12"/>
    </row>
    <row r="3569" spans="3:3" x14ac:dyDescent="0.2">
      <c r="C3569" s="12"/>
    </row>
    <row r="3570" spans="3:3" x14ac:dyDescent="0.2">
      <c r="C3570" s="12"/>
    </row>
    <row r="3571" spans="3:3" x14ac:dyDescent="0.2">
      <c r="C3571" s="12"/>
    </row>
    <row r="3572" spans="3:3" x14ac:dyDescent="0.2">
      <c r="C3572" s="12"/>
    </row>
    <row r="3573" spans="3:3" x14ac:dyDescent="0.2">
      <c r="C3573" s="12"/>
    </row>
    <row r="3574" spans="3:3" x14ac:dyDescent="0.2">
      <c r="C3574" s="12"/>
    </row>
    <row r="3575" spans="3:3" x14ac:dyDescent="0.2">
      <c r="C3575" s="12"/>
    </row>
    <row r="3576" spans="3:3" x14ac:dyDescent="0.2">
      <c r="C3576" s="12"/>
    </row>
    <row r="3577" spans="3:3" x14ac:dyDescent="0.2">
      <c r="C3577" s="12"/>
    </row>
    <row r="3578" spans="3:3" x14ac:dyDescent="0.2">
      <c r="C3578" s="12"/>
    </row>
    <row r="3579" spans="3:3" x14ac:dyDescent="0.2">
      <c r="C3579" s="12"/>
    </row>
    <row r="3580" spans="3:3" x14ac:dyDescent="0.2">
      <c r="C3580" s="12"/>
    </row>
    <row r="3581" spans="3:3" x14ac:dyDescent="0.2">
      <c r="C3581" s="12"/>
    </row>
    <row r="3582" spans="3:3" x14ac:dyDescent="0.2">
      <c r="C3582" s="12"/>
    </row>
    <row r="3583" spans="3:3" x14ac:dyDescent="0.2">
      <c r="C3583" s="12"/>
    </row>
    <row r="3584" spans="3:3" x14ac:dyDescent="0.2">
      <c r="C3584" s="12"/>
    </row>
    <row r="3585" spans="3:3" x14ac:dyDescent="0.2">
      <c r="C3585" s="12"/>
    </row>
    <row r="3586" spans="3:3" x14ac:dyDescent="0.2">
      <c r="C3586" s="12"/>
    </row>
    <row r="3587" spans="3:3" x14ac:dyDescent="0.2">
      <c r="C3587" s="12"/>
    </row>
    <row r="3588" spans="3:3" x14ac:dyDescent="0.2">
      <c r="C3588" s="12"/>
    </row>
    <row r="3589" spans="3:3" x14ac:dyDescent="0.2">
      <c r="C3589" s="12"/>
    </row>
    <row r="3590" spans="3:3" x14ac:dyDescent="0.2">
      <c r="C3590" s="12"/>
    </row>
    <row r="3591" spans="3:3" x14ac:dyDescent="0.2">
      <c r="C3591" s="12"/>
    </row>
    <row r="3592" spans="3:3" x14ac:dyDescent="0.2">
      <c r="C3592" s="12"/>
    </row>
    <row r="3593" spans="3:3" x14ac:dyDescent="0.2">
      <c r="C3593" s="12"/>
    </row>
    <row r="3594" spans="3:3" x14ac:dyDescent="0.2">
      <c r="C3594" s="12"/>
    </row>
    <row r="3595" spans="3:3" x14ac:dyDescent="0.2">
      <c r="C3595" s="12"/>
    </row>
    <row r="3596" spans="3:3" x14ac:dyDescent="0.2">
      <c r="C3596" s="12"/>
    </row>
    <row r="3597" spans="3:3" x14ac:dyDescent="0.2">
      <c r="C3597" s="12"/>
    </row>
    <row r="3598" spans="3:3" x14ac:dyDescent="0.2">
      <c r="C3598" s="12"/>
    </row>
    <row r="3599" spans="3:3" x14ac:dyDescent="0.2">
      <c r="C3599" s="12"/>
    </row>
    <row r="3600" spans="3:3" x14ac:dyDescent="0.2">
      <c r="C3600" s="12"/>
    </row>
    <row r="3601" spans="3:3" x14ac:dyDescent="0.2">
      <c r="C3601" s="12"/>
    </row>
    <row r="3602" spans="3:3" x14ac:dyDescent="0.2">
      <c r="C3602" s="12"/>
    </row>
    <row r="3603" spans="3:3" x14ac:dyDescent="0.2">
      <c r="C3603" s="12"/>
    </row>
    <row r="3604" spans="3:3" x14ac:dyDescent="0.2">
      <c r="C3604" s="12"/>
    </row>
    <row r="3605" spans="3:3" x14ac:dyDescent="0.2">
      <c r="C3605" s="12"/>
    </row>
    <row r="3606" spans="3:3" x14ac:dyDescent="0.2">
      <c r="C3606" s="12"/>
    </row>
  </sheetData>
  <mergeCells count="6">
    <mergeCell ref="B5:E5"/>
    <mergeCell ref="A8:D8"/>
    <mergeCell ref="A1:E1"/>
    <mergeCell ref="B2:E2"/>
    <mergeCell ref="B3:E3"/>
    <mergeCell ref="B4:E4"/>
  </mergeCells>
  <phoneticPr fontId="20" type="noConversion"/>
  <pageMargins left="0.75" right="0.75" top="1" bottom="1" header="0.49212598499999999" footer="0.49212598499999999"/>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5">
    <tabColor indexed="50"/>
  </sheetPr>
  <dimension ref="A1:G3606"/>
  <sheetViews>
    <sheetView showGridLines="0" topLeftCell="A118" workbookViewId="0">
      <selection activeCell="D125" sqref="D125"/>
    </sheetView>
  </sheetViews>
  <sheetFormatPr defaultColWidth="26.7109375" defaultRowHeight="12" x14ac:dyDescent="0.2"/>
  <cols>
    <col min="1" max="1" width="25.140625" style="85" customWidth="1"/>
    <col min="2" max="2" width="8.7109375" style="80" customWidth="1"/>
    <col min="3" max="3" width="10" style="85" customWidth="1"/>
    <col min="4" max="4" width="12.7109375" style="85" customWidth="1"/>
    <col min="5" max="5" width="37.42578125" style="85" customWidth="1"/>
    <col min="6" max="6" width="1.5703125" style="85" customWidth="1"/>
    <col min="7" max="16384" width="26.7109375" style="85"/>
  </cols>
  <sheetData>
    <row r="1" spans="1:7" ht="15.75" x14ac:dyDescent="0.25">
      <c r="A1" s="705" t="s">
        <v>136</v>
      </c>
      <c r="B1" s="706"/>
      <c r="C1" s="706"/>
      <c r="D1" s="706"/>
      <c r="E1" s="707"/>
    </row>
    <row r="2" spans="1:7" ht="12.75" x14ac:dyDescent="0.2">
      <c r="A2" s="218" t="s">
        <v>15</v>
      </c>
      <c r="B2" s="708"/>
      <c r="C2" s="709"/>
      <c r="D2" s="709"/>
      <c r="E2" s="710"/>
    </row>
    <row r="3" spans="1:7" ht="12.75" x14ac:dyDescent="0.2">
      <c r="A3" s="219" t="s">
        <v>16</v>
      </c>
      <c r="B3" s="711"/>
      <c r="C3" s="712"/>
      <c r="D3" s="712"/>
      <c r="E3" s="713"/>
    </row>
    <row r="4" spans="1:7" x14ac:dyDescent="0.2">
      <c r="A4" s="219" t="s">
        <v>17</v>
      </c>
      <c r="B4" s="714" t="e">
        <f>#REF!</f>
        <v>#REF!</v>
      </c>
      <c r="C4" s="715"/>
      <c r="D4" s="715"/>
      <c r="E4" s="716"/>
    </row>
    <row r="5" spans="1:7" ht="12.75" x14ac:dyDescent="0.2">
      <c r="A5" s="220" t="s">
        <v>109</v>
      </c>
      <c r="B5" s="700"/>
      <c r="C5" s="701"/>
      <c r="D5" s="701"/>
      <c r="E5" s="702"/>
    </row>
    <row r="6" spans="1:7" x14ac:dyDescent="0.2">
      <c r="A6" s="49"/>
      <c r="B6" s="221"/>
      <c r="C6" s="222"/>
      <c r="D6" s="223"/>
      <c r="E6" s="223"/>
    </row>
    <row r="7" spans="1:7" x14ac:dyDescent="0.2">
      <c r="A7" s="224" t="s">
        <v>110</v>
      </c>
      <c r="B7" s="225"/>
      <c r="C7" s="225"/>
      <c r="D7" s="226"/>
      <c r="E7" s="227"/>
    </row>
    <row r="8" spans="1:7" ht="12.75" x14ac:dyDescent="0.2">
      <c r="A8" s="703" t="s">
        <v>131</v>
      </c>
      <c r="B8" s="704"/>
      <c r="C8" s="704"/>
      <c r="D8" s="704"/>
      <c r="E8" s="228"/>
    </row>
    <row r="9" spans="1:7" x14ac:dyDescent="0.2">
      <c r="A9" s="47"/>
      <c r="B9" s="46"/>
      <c r="C9" s="46"/>
      <c r="D9" s="46"/>
      <c r="E9" s="46"/>
      <c r="F9" s="46"/>
      <c r="G9" s="48"/>
    </row>
    <row r="10" spans="1:7" x14ac:dyDescent="0.2">
      <c r="A10" s="43" t="s">
        <v>45</v>
      </c>
      <c r="B10" s="44">
        <v>200</v>
      </c>
      <c r="C10" s="45" t="s">
        <v>44</v>
      </c>
      <c r="D10" s="46"/>
      <c r="E10" s="46"/>
      <c r="F10" s="46"/>
      <c r="G10" s="48"/>
    </row>
    <row r="11" spans="1:7" x14ac:dyDescent="0.2">
      <c r="A11" s="47"/>
      <c r="B11" s="46"/>
      <c r="C11" s="46"/>
      <c r="D11" s="46"/>
      <c r="E11" s="46"/>
      <c r="F11" s="48"/>
      <c r="G11" s="48"/>
    </row>
    <row r="12" spans="1:7" ht="13.5" thickBot="1" x14ac:dyDescent="0.25">
      <c r="A12" s="148" t="s">
        <v>47</v>
      </c>
      <c r="B12" s="46"/>
      <c r="C12" s="46"/>
      <c r="D12" s="46"/>
      <c r="E12" s="46"/>
      <c r="F12" s="48"/>
      <c r="G12" s="48"/>
    </row>
    <row r="13" spans="1:7" ht="12.75" thickBot="1" x14ac:dyDescent="0.25">
      <c r="A13" s="49"/>
      <c r="B13" s="50"/>
      <c r="C13" s="51"/>
      <c r="D13" s="48"/>
      <c r="E13" s="52" t="s">
        <v>38</v>
      </c>
      <c r="F13" s="48"/>
      <c r="G13" s="48"/>
    </row>
    <row r="14" spans="1:7" ht="12.75" thickBot="1" x14ac:dyDescent="0.25">
      <c r="A14" s="53" t="s">
        <v>18</v>
      </c>
      <c r="B14" s="54" t="s">
        <v>20</v>
      </c>
      <c r="C14" s="55" t="s">
        <v>19</v>
      </c>
      <c r="D14" s="149" t="s">
        <v>0</v>
      </c>
      <c r="E14" s="56" t="s">
        <v>14</v>
      </c>
      <c r="F14" s="48"/>
      <c r="G14" s="48"/>
    </row>
    <row r="15" spans="1:7" ht="12.75" thickTop="1" x14ac:dyDescent="0.2">
      <c r="A15" s="57" t="s">
        <v>43</v>
      </c>
      <c r="B15" s="58"/>
      <c r="C15" s="21" t="e">
        <f>D15/$D$17</f>
        <v>#REF!</v>
      </c>
      <c r="D15" s="59" t="e">
        <f>(#REF!/B10)*2</f>
        <v>#REF!</v>
      </c>
      <c r="E15" s="60" t="s">
        <v>130</v>
      </c>
    </row>
    <row r="16" spans="1:7" ht="12.75" thickBot="1" x14ac:dyDescent="0.25">
      <c r="A16" s="57" t="s">
        <v>46</v>
      </c>
      <c r="B16" s="58"/>
      <c r="C16" s="21" t="e">
        <f>D16/$D$17</f>
        <v>#REF!</v>
      </c>
      <c r="D16" s="61" t="e">
        <f>(D15/25)*5</f>
        <v>#REF!</v>
      </c>
      <c r="E16" s="60" t="s">
        <v>41</v>
      </c>
    </row>
    <row r="17" spans="1:5" ht="13.5" thickBot="1" x14ac:dyDescent="0.25">
      <c r="A17" s="62" t="s">
        <v>1</v>
      </c>
      <c r="B17" s="63"/>
      <c r="C17" s="23">
        <v>1</v>
      </c>
      <c r="D17" s="25" t="e">
        <f>SUM(D15:D16)</f>
        <v>#REF!</v>
      </c>
      <c r="E17" s="64"/>
    </row>
    <row r="18" spans="1:5" x14ac:dyDescent="0.2">
      <c r="A18" s="65"/>
      <c r="B18" s="66"/>
      <c r="C18" s="24"/>
      <c r="D18" s="39"/>
      <c r="E18" s="67"/>
    </row>
    <row r="19" spans="1:5" ht="12.75" x14ac:dyDescent="0.2">
      <c r="A19" s="150" t="s">
        <v>48</v>
      </c>
      <c r="B19" s="66"/>
      <c r="C19" s="24"/>
      <c r="D19" s="39"/>
      <c r="E19" s="67"/>
    </row>
    <row r="20" spans="1:5" ht="12.75" x14ac:dyDescent="0.2">
      <c r="A20" s="150"/>
      <c r="B20" s="66"/>
      <c r="C20" s="24"/>
      <c r="D20" s="39"/>
      <c r="E20" s="67"/>
    </row>
    <row r="21" spans="1:5" ht="12.75" thickBot="1" x14ac:dyDescent="0.25">
      <c r="A21" s="151" t="s">
        <v>50</v>
      </c>
      <c r="B21" s="68"/>
      <c r="C21" s="24"/>
      <c r="D21" s="39"/>
      <c r="E21" s="67"/>
    </row>
    <row r="22" spans="1:5" ht="12.75" thickBot="1" x14ac:dyDescent="0.25">
      <c r="A22" s="69"/>
      <c r="B22" s="68"/>
      <c r="C22" s="24"/>
      <c r="D22" s="39"/>
      <c r="E22" s="52" t="s">
        <v>38</v>
      </c>
    </row>
    <row r="23" spans="1:5" ht="13.5" thickBot="1" x14ac:dyDescent="0.25">
      <c r="A23" s="152" t="s">
        <v>49</v>
      </c>
      <c r="B23" s="153" t="s">
        <v>20</v>
      </c>
      <c r="C23" s="55" t="s">
        <v>19</v>
      </c>
      <c r="D23" s="40" t="s">
        <v>0</v>
      </c>
      <c r="E23" s="56" t="s">
        <v>14</v>
      </c>
    </row>
    <row r="24" spans="1:5" ht="68.25" thickTop="1" x14ac:dyDescent="0.2">
      <c r="A24" s="71" t="s">
        <v>2</v>
      </c>
      <c r="B24" s="72" t="e">
        <f>#REF!</f>
        <v>#REF!</v>
      </c>
      <c r="C24" s="22" t="e">
        <f>D24/$D$17</f>
        <v>#REF!</v>
      </c>
      <c r="D24" s="35" t="e">
        <f>D17*B24/100</f>
        <v>#REF!</v>
      </c>
      <c r="E24" s="73" t="s">
        <v>127</v>
      </c>
    </row>
    <row r="25" spans="1:5" ht="45" x14ac:dyDescent="0.2">
      <c r="A25" s="74" t="s">
        <v>28</v>
      </c>
      <c r="B25" s="72" t="e">
        <f>#REF!</f>
        <v>#REF!</v>
      </c>
      <c r="C25" s="22" t="e">
        <f t="shared" ref="C25:C32" si="0">D25/$D$17</f>
        <v>#REF!</v>
      </c>
      <c r="D25" s="35" t="e">
        <f>D17*B25/100</f>
        <v>#REF!</v>
      </c>
      <c r="E25" s="73" t="s">
        <v>123</v>
      </c>
    </row>
    <row r="26" spans="1:5" ht="45" x14ac:dyDescent="0.2">
      <c r="A26" s="74" t="s">
        <v>3</v>
      </c>
      <c r="B26" s="72" t="e">
        <f>#REF!</f>
        <v>#REF!</v>
      </c>
      <c r="C26" s="22" t="e">
        <f t="shared" si="0"/>
        <v>#REF!</v>
      </c>
      <c r="D26" s="35" t="e">
        <f>D17*B26/100</f>
        <v>#REF!</v>
      </c>
      <c r="E26" s="73" t="s">
        <v>122</v>
      </c>
    </row>
    <row r="27" spans="1:5" ht="45" x14ac:dyDescent="0.2">
      <c r="A27" s="74" t="s">
        <v>4</v>
      </c>
      <c r="B27" s="72" t="e">
        <f>#REF!</f>
        <v>#REF!</v>
      </c>
      <c r="C27" s="22" t="e">
        <f t="shared" si="0"/>
        <v>#REF!</v>
      </c>
      <c r="D27" s="35" t="e">
        <f>D17*B27/100</f>
        <v>#REF!</v>
      </c>
      <c r="E27" s="73" t="s">
        <v>124</v>
      </c>
    </row>
    <row r="28" spans="1:5" ht="67.5" x14ac:dyDescent="0.2">
      <c r="A28" s="74" t="s">
        <v>5</v>
      </c>
      <c r="B28" s="72" t="e">
        <f>#REF!</f>
        <v>#REF!</v>
      </c>
      <c r="C28" s="22" t="e">
        <f t="shared" si="0"/>
        <v>#REF!</v>
      </c>
      <c r="D28" s="35" t="e">
        <f>D17*B28/100</f>
        <v>#REF!</v>
      </c>
      <c r="E28" s="73" t="s">
        <v>125</v>
      </c>
    </row>
    <row r="29" spans="1:5" ht="45" x14ac:dyDescent="0.2">
      <c r="A29" s="74" t="s">
        <v>7</v>
      </c>
      <c r="B29" s="72" t="e">
        <f>#REF!</f>
        <v>#REF!</v>
      </c>
      <c r="C29" s="22" t="e">
        <f t="shared" si="0"/>
        <v>#REF!</v>
      </c>
      <c r="D29" s="35" t="e">
        <f>D17*B29/100</f>
        <v>#REF!</v>
      </c>
      <c r="E29" s="73" t="s">
        <v>117</v>
      </c>
    </row>
    <row r="30" spans="1:5" ht="90" x14ac:dyDescent="0.2">
      <c r="A30" s="74" t="s">
        <v>39</v>
      </c>
      <c r="B30" s="72" t="e">
        <f>#REF!</f>
        <v>#REF!</v>
      </c>
      <c r="C30" s="22" t="e">
        <f t="shared" si="0"/>
        <v>#REF!</v>
      </c>
      <c r="D30" s="35" t="e">
        <f>D17*B30/100</f>
        <v>#REF!</v>
      </c>
      <c r="E30" s="73" t="s">
        <v>126</v>
      </c>
    </row>
    <row r="31" spans="1:5" ht="33" customHeight="1" x14ac:dyDescent="0.2">
      <c r="A31" s="74" t="s">
        <v>6</v>
      </c>
      <c r="B31" s="72" t="e">
        <f>#REF!</f>
        <v>#REF!</v>
      </c>
      <c r="C31" s="22" t="e">
        <f t="shared" si="0"/>
        <v>#REF!</v>
      </c>
      <c r="D31" s="35" t="e">
        <f>D17*B31/100</f>
        <v>#REF!</v>
      </c>
      <c r="E31" s="73" t="s">
        <v>118</v>
      </c>
    </row>
    <row r="32" spans="1:5" ht="12.75" thickBot="1" x14ac:dyDescent="0.25">
      <c r="A32" s="154" t="s">
        <v>12</v>
      </c>
      <c r="B32" s="72" t="e">
        <f>#REF!</f>
        <v>#REF!</v>
      </c>
      <c r="C32" s="22" t="e">
        <f t="shared" si="0"/>
        <v>#REF!</v>
      </c>
      <c r="D32" s="35" t="e">
        <f>D17*B32/100</f>
        <v>#REF!</v>
      </c>
      <c r="E32" s="75"/>
    </row>
    <row r="33" spans="1:7" ht="13.5" thickBot="1" x14ac:dyDescent="0.25">
      <c r="A33" s="76" t="s">
        <v>56</v>
      </c>
      <c r="B33" s="41" t="e">
        <f>SUM(B24:B32)</f>
        <v>#REF!</v>
      </c>
      <c r="C33" s="23" t="e">
        <f>SUM(C24:C32)</f>
        <v>#REF!</v>
      </c>
      <c r="D33" s="25" t="e">
        <f>SUM(D24:D32)</f>
        <v>#REF!</v>
      </c>
      <c r="E33" s="77" t="s">
        <v>113</v>
      </c>
    </row>
    <row r="34" spans="1:7" x14ac:dyDescent="0.2">
      <c r="A34" s="65"/>
      <c r="B34" s="66"/>
      <c r="C34" s="24"/>
      <c r="D34" s="39"/>
      <c r="E34" s="67"/>
      <c r="G34" s="229"/>
    </row>
    <row r="35" spans="1:7" ht="12.75" thickBot="1" x14ac:dyDescent="0.25">
      <c r="A35" s="151" t="s">
        <v>51</v>
      </c>
      <c r="B35" s="66"/>
      <c r="C35" s="24"/>
      <c r="D35" s="39"/>
      <c r="E35" s="67"/>
      <c r="G35" s="229"/>
    </row>
    <row r="36" spans="1:7" x14ac:dyDescent="0.2">
      <c r="B36" s="66"/>
      <c r="C36" s="24"/>
      <c r="D36" s="39"/>
      <c r="E36" s="52" t="s">
        <v>38</v>
      </c>
      <c r="G36" s="229"/>
    </row>
    <row r="37" spans="1:7" x14ac:dyDescent="0.2">
      <c r="A37" s="155" t="s">
        <v>52</v>
      </c>
      <c r="B37" s="156" t="s">
        <v>20</v>
      </c>
      <c r="C37" s="21" t="s">
        <v>19</v>
      </c>
      <c r="D37" s="157" t="s">
        <v>0</v>
      </c>
      <c r="E37" s="158" t="s">
        <v>14</v>
      </c>
      <c r="G37" s="229"/>
    </row>
    <row r="38" spans="1:7" ht="56.25" x14ac:dyDescent="0.2">
      <c r="A38" s="159" t="s">
        <v>54</v>
      </c>
      <c r="B38" s="72" t="e">
        <f>#REF!</f>
        <v>#REF!</v>
      </c>
      <c r="C38" s="42" t="e">
        <f>D38/$D$17</f>
        <v>#REF!</v>
      </c>
      <c r="D38" s="131" t="e">
        <f>$D$17*B38/100</f>
        <v>#REF!</v>
      </c>
      <c r="E38" s="73" t="s">
        <v>104</v>
      </c>
    </row>
    <row r="39" spans="1:7" ht="56.25" x14ac:dyDescent="0.2">
      <c r="A39" s="159" t="s">
        <v>55</v>
      </c>
      <c r="B39" s="72" t="e">
        <f>#REF!</f>
        <v>#REF!</v>
      </c>
      <c r="C39" s="42" t="e">
        <f>D39/$D$17</f>
        <v>#REF!</v>
      </c>
      <c r="D39" s="131" t="e">
        <f>$D$17*B39/100</f>
        <v>#REF!</v>
      </c>
      <c r="E39" s="73" t="s">
        <v>32</v>
      </c>
    </row>
    <row r="40" spans="1:7" x14ac:dyDescent="0.2">
      <c r="A40" s="160" t="s">
        <v>53</v>
      </c>
      <c r="B40" s="72" t="e">
        <f>B38+B39</f>
        <v>#REF!</v>
      </c>
      <c r="C40" s="42" t="e">
        <f>SUM(C38:C39)</f>
        <v>#REF!</v>
      </c>
      <c r="D40" s="131" t="e">
        <f>SUM(D38:D39)</f>
        <v>#REF!</v>
      </c>
      <c r="E40" s="230"/>
    </row>
    <row r="41" spans="1:7" ht="25.5" customHeight="1" thickBot="1" x14ac:dyDescent="0.25">
      <c r="A41" s="161" t="s">
        <v>62</v>
      </c>
      <c r="B41" s="72" t="e">
        <f>B40%*B33</f>
        <v>#REF!</v>
      </c>
      <c r="C41" s="42" t="e">
        <f>D41/$D$17</f>
        <v>#REF!</v>
      </c>
      <c r="D41" s="131" t="e">
        <f>D40*B33/100</f>
        <v>#REF!</v>
      </c>
      <c r="E41" s="231"/>
    </row>
    <row r="42" spans="1:7" ht="12.75" thickBot="1" x14ac:dyDescent="0.25">
      <c r="A42" s="76" t="s">
        <v>57</v>
      </c>
      <c r="B42" s="72" t="e">
        <f>B40+B41</f>
        <v>#REF!</v>
      </c>
      <c r="C42" s="133" t="e">
        <f>SUM(C40:C41)</f>
        <v>#REF!</v>
      </c>
      <c r="D42" s="137" t="e">
        <f>D40+D41</f>
        <v>#REF!</v>
      </c>
      <c r="E42" s="231"/>
    </row>
    <row r="43" spans="1:7" x14ac:dyDescent="0.2">
      <c r="A43" s="65"/>
      <c r="B43" s="66"/>
      <c r="C43" s="24"/>
      <c r="D43" s="39"/>
      <c r="E43" s="67"/>
    </row>
    <row r="44" spans="1:7" x14ac:dyDescent="0.2">
      <c r="A44" s="151" t="s">
        <v>58</v>
      </c>
      <c r="B44" s="66"/>
      <c r="C44" s="24"/>
      <c r="D44" s="39"/>
      <c r="E44" s="67"/>
    </row>
    <row r="45" spans="1:7" x14ac:dyDescent="0.2">
      <c r="A45" s="65"/>
      <c r="B45" s="162"/>
      <c r="C45" s="24"/>
      <c r="D45" s="39"/>
      <c r="E45" s="163" t="s">
        <v>38</v>
      </c>
    </row>
    <row r="46" spans="1:7" ht="12.75" thickBot="1" x14ac:dyDescent="0.25">
      <c r="A46" s="164" t="s">
        <v>63</v>
      </c>
      <c r="B46" s="165" t="s">
        <v>20</v>
      </c>
      <c r="C46" s="166" t="s">
        <v>19</v>
      </c>
      <c r="D46" s="167" t="s">
        <v>0</v>
      </c>
      <c r="E46" s="158" t="s">
        <v>14</v>
      </c>
    </row>
    <row r="47" spans="1:7" ht="45.75" thickTop="1" x14ac:dyDescent="0.2">
      <c r="A47" s="168" t="s">
        <v>59</v>
      </c>
      <c r="B47" s="72" t="e">
        <f>#REF!</f>
        <v>#REF!</v>
      </c>
      <c r="C47" s="42" t="e">
        <f>D47/$D$17</f>
        <v>#REF!</v>
      </c>
      <c r="D47" s="131" t="e">
        <f>D17*B47/100</f>
        <v>#REF!</v>
      </c>
      <c r="E47" s="232" t="s">
        <v>112</v>
      </c>
    </row>
    <row r="48" spans="1:7" ht="22.5" thickBot="1" x14ac:dyDescent="0.25">
      <c r="A48" s="161" t="s">
        <v>64</v>
      </c>
      <c r="B48" s="72" t="e">
        <f>B47%*B33</f>
        <v>#REF!</v>
      </c>
      <c r="C48" s="42" t="e">
        <f>D48/$D$17</f>
        <v>#REF!</v>
      </c>
      <c r="D48" s="131" t="e">
        <f>D47*B33/100</f>
        <v>#REF!</v>
      </c>
      <c r="E48" s="232"/>
    </row>
    <row r="49" spans="1:5" ht="12.75" thickBot="1" x14ac:dyDescent="0.25">
      <c r="A49" s="76" t="s">
        <v>60</v>
      </c>
      <c r="B49" s="72" t="e">
        <f>B47+B48</f>
        <v>#REF!</v>
      </c>
      <c r="C49" s="135" t="e">
        <f>C47+C48</f>
        <v>#REF!</v>
      </c>
      <c r="D49" s="137" t="e">
        <f>D47+D48</f>
        <v>#REF!</v>
      </c>
      <c r="E49" s="232"/>
    </row>
    <row r="50" spans="1:5" x14ac:dyDescent="0.2">
      <c r="A50" s="65"/>
      <c r="B50" s="66"/>
      <c r="C50" s="24"/>
      <c r="D50" s="39"/>
      <c r="E50" s="67"/>
    </row>
    <row r="51" spans="1:5" x14ac:dyDescent="0.2">
      <c r="A51" s="169" t="s">
        <v>61</v>
      </c>
      <c r="B51" s="66"/>
      <c r="C51" s="24"/>
      <c r="D51" s="39"/>
      <c r="E51" s="67"/>
    </row>
    <row r="52" spans="1:5" x14ac:dyDescent="0.2">
      <c r="A52" s="65"/>
      <c r="B52" s="162"/>
      <c r="C52" s="24"/>
      <c r="D52" s="39"/>
      <c r="E52" s="163" t="s">
        <v>38</v>
      </c>
    </row>
    <row r="53" spans="1:5" ht="12.75" thickBot="1" x14ac:dyDescent="0.25">
      <c r="A53" s="170" t="s">
        <v>65</v>
      </c>
      <c r="B53" s="165" t="s">
        <v>20</v>
      </c>
      <c r="C53" s="171" t="s">
        <v>19</v>
      </c>
      <c r="D53" s="167" t="s">
        <v>0</v>
      </c>
      <c r="E53" s="158" t="s">
        <v>14</v>
      </c>
    </row>
    <row r="54" spans="1:5" ht="90.75" thickTop="1" x14ac:dyDescent="0.2">
      <c r="A54" s="159" t="s">
        <v>67</v>
      </c>
      <c r="B54" s="72" t="e">
        <f>#REF!</f>
        <v>#REF!</v>
      </c>
      <c r="C54" s="42" t="e">
        <f t="shared" ref="C54:C60" si="1">D54/$D$17</f>
        <v>#REF!</v>
      </c>
      <c r="D54" s="131" t="e">
        <f>$D$17*B54/100</f>
        <v>#REF!</v>
      </c>
      <c r="E54" s="73" t="s">
        <v>105</v>
      </c>
    </row>
    <row r="55" spans="1:5" ht="21.75" x14ac:dyDescent="0.2">
      <c r="A55" s="161" t="s">
        <v>114</v>
      </c>
      <c r="B55" s="72" t="e">
        <f>B54%*$B$31</f>
        <v>#REF!</v>
      </c>
      <c r="C55" s="42" t="e">
        <f t="shared" si="1"/>
        <v>#REF!</v>
      </c>
      <c r="D55" s="131" t="e">
        <f>$D$17*B55/100</f>
        <v>#REF!</v>
      </c>
      <c r="E55" s="233" t="s">
        <v>116</v>
      </c>
    </row>
    <row r="56" spans="1:5" ht="21.75" x14ac:dyDescent="0.2">
      <c r="A56" s="161" t="s">
        <v>68</v>
      </c>
      <c r="B56" s="72" t="e">
        <f>B54*8%*50%</f>
        <v>#REF!</v>
      </c>
      <c r="C56" s="42" t="e">
        <f t="shared" si="1"/>
        <v>#REF!</v>
      </c>
      <c r="D56" s="131" t="e">
        <f>D54*8%*50%</f>
        <v>#REF!</v>
      </c>
      <c r="E56" s="234" t="s">
        <v>111</v>
      </c>
    </row>
    <row r="57" spans="1:5" ht="90" x14ac:dyDescent="0.2">
      <c r="A57" s="159" t="s">
        <v>69</v>
      </c>
      <c r="B57" s="72" t="e">
        <f>#REF!</f>
        <v>#REF!</v>
      </c>
      <c r="C57" s="42" t="e">
        <f t="shared" si="1"/>
        <v>#REF!</v>
      </c>
      <c r="D57" s="131" t="e">
        <f>$D$17*B57/100</f>
        <v>#REF!</v>
      </c>
      <c r="E57" s="73" t="s">
        <v>107</v>
      </c>
    </row>
    <row r="58" spans="1:5" ht="21.75" x14ac:dyDescent="0.2">
      <c r="A58" s="161" t="s">
        <v>70</v>
      </c>
      <c r="B58" s="72" t="e">
        <f>B57%*B33</f>
        <v>#REF!</v>
      </c>
      <c r="C58" s="42" t="e">
        <f t="shared" si="1"/>
        <v>#REF!</v>
      </c>
      <c r="D58" s="131" t="e">
        <f>$D$17*B58/100</f>
        <v>#REF!</v>
      </c>
      <c r="E58" s="173"/>
    </row>
    <row r="59" spans="1:5" ht="21.75" x14ac:dyDescent="0.2">
      <c r="A59" s="161" t="s">
        <v>71</v>
      </c>
      <c r="B59" s="72" t="e">
        <f>B57*8%*50%</f>
        <v>#REF!</v>
      </c>
      <c r="C59" s="42" t="e">
        <f t="shared" si="1"/>
        <v>#REF!</v>
      </c>
      <c r="D59" s="131" t="e">
        <f>D57*8%*50%</f>
        <v>#REF!</v>
      </c>
      <c r="E59" s="234" t="s">
        <v>115</v>
      </c>
    </row>
    <row r="60" spans="1:5" ht="113.25" thickBot="1" x14ac:dyDescent="0.25">
      <c r="A60" s="172" t="s">
        <v>108</v>
      </c>
      <c r="B60" s="72" t="e">
        <f>#REF!</f>
        <v>#REF!</v>
      </c>
      <c r="C60" s="42" t="e">
        <f t="shared" si="1"/>
        <v>#REF!</v>
      </c>
      <c r="D60" s="131" t="e">
        <f>$D$17*B60/100</f>
        <v>#REF!</v>
      </c>
      <c r="E60" s="73" t="s">
        <v>106</v>
      </c>
    </row>
    <row r="61" spans="1:5" ht="12.75" thickBot="1" x14ac:dyDescent="0.25">
      <c r="A61" s="76" t="s">
        <v>66</v>
      </c>
      <c r="B61" s="72" t="e">
        <f>SUM(B54:B60)</f>
        <v>#REF!</v>
      </c>
      <c r="C61" s="136" t="e">
        <f>SUM(C54:C60)</f>
        <v>#REF!</v>
      </c>
      <c r="D61" s="137" t="e">
        <f>SUM(D54:D60)</f>
        <v>#REF!</v>
      </c>
      <c r="E61" s="173"/>
    </row>
    <row r="62" spans="1:5" x14ac:dyDescent="0.2">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75" thickBot="1" x14ac:dyDescent="0.25">
      <c r="A65" s="155" t="s">
        <v>73</v>
      </c>
      <c r="B65" s="175" t="s">
        <v>20</v>
      </c>
      <c r="C65" s="171" t="s">
        <v>19</v>
      </c>
      <c r="D65" s="167" t="s">
        <v>0</v>
      </c>
      <c r="E65" s="158" t="s">
        <v>14</v>
      </c>
    </row>
    <row r="66" spans="1:5" ht="12.75" thickTop="1" x14ac:dyDescent="0.2">
      <c r="A66" s="159" t="s">
        <v>74</v>
      </c>
      <c r="B66" s="216">
        <v>0</v>
      </c>
      <c r="C66" s="42" t="e">
        <f t="shared" ref="C66:C71" si="2">D66/$D$17</f>
        <v>#REF!</v>
      </c>
      <c r="D66" s="131" t="e">
        <f t="shared" ref="D66:D71" si="3">$D$17*B66/100</f>
        <v>#REF!</v>
      </c>
      <c r="E66" s="73"/>
    </row>
    <row r="67" spans="1:5" x14ac:dyDescent="0.2">
      <c r="A67" s="176" t="s">
        <v>75</v>
      </c>
      <c r="B67" s="216">
        <v>0</v>
      </c>
      <c r="C67" s="42" t="e">
        <f t="shared" si="2"/>
        <v>#REF!</v>
      </c>
      <c r="D67" s="131" t="e">
        <f t="shared" si="3"/>
        <v>#REF!</v>
      </c>
      <c r="E67" s="73"/>
    </row>
    <row r="68" spans="1:5" x14ac:dyDescent="0.2">
      <c r="A68" s="159" t="s">
        <v>76</v>
      </c>
      <c r="B68" s="216">
        <v>0</v>
      </c>
      <c r="C68" s="42" t="e">
        <f t="shared" si="2"/>
        <v>#REF!</v>
      </c>
      <c r="D68" s="131" t="e">
        <f t="shared" si="3"/>
        <v>#REF!</v>
      </c>
      <c r="E68" s="73"/>
    </row>
    <row r="69" spans="1:5" x14ac:dyDescent="0.2">
      <c r="A69" s="159" t="s">
        <v>77</v>
      </c>
      <c r="B69" s="216">
        <v>0</v>
      </c>
      <c r="C69" s="42" t="e">
        <f t="shared" si="2"/>
        <v>#REF!</v>
      </c>
      <c r="D69" s="131" t="e">
        <f t="shared" si="3"/>
        <v>#REF!</v>
      </c>
      <c r="E69" s="73"/>
    </row>
    <row r="70" spans="1:5" ht="21" x14ac:dyDescent="0.2">
      <c r="A70" s="177" t="s">
        <v>78</v>
      </c>
      <c r="B70" s="216">
        <v>0</v>
      </c>
      <c r="C70" s="42" t="e">
        <f t="shared" si="2"/>
        <v>#REF!</v>
      </c>
      <c r="D70" s="131" t="e">
        <f t="shared" si="3"/>
        <v>#REF!</v>
      </c>
      <c r="E70" s="73"/>
    </row>
    <row r="71" spans="1:5" x14ac:dyDescent="0.2">
      <c r="A71" s="178" t="s">
        <v>42</v>
      </c>
      <c r="B71" s="216">
        <v>0</v>
      </c>
      <c r="C71" s="42" t="e">
        <f t="shared" si="2"/>
        <v>#REF!</v>
      </c>
      <c r="D71" s="131" t="e">
        <f t="shared" si="3"/>
        <v>#REF!</v>
      </c>
      <c r="E71" s="78"/>
    </row>
    <row r="72" spans="1:5" x14ac:dyDescent="0.2">
      <c r="A72" s="179" t="s">
        <v>79</v>
      </c>
      <c r="B72" s="216">
        <f>SUM(B66:B71)</f>
        <v>0</v>
      </c>
      <c r="C72" s="139" t="e">
        <f>SUM(C66:C71)</f>
        <v>#REF!</v>
      </c>
      <c r="D72" s="140" t="e">
        <f>SUM(D66:D71)</f>
        <v>#REF!</v>
      </c>
      <c r="E72" s="173"/>
    </row>
    <row r="73" spans="1:5" ht="21.75" x14ac:dyDescent="0.2">
      <c r="A73" s="161" t="s">
        <v>80</v>
      </c>
      <c r="B73" s="216" t="e">
        <f>B72%*B33</f>
        <v>#REF!</v>
      </c>
      <c r="C73" s="42" t="e">
        <f>D73/$D$17</f>
        <v>#REF!</v>
      </c>
      <c r="D73" s="131" t="e">
        <f>$D$17*B73/100</f>
        <v>#REF!</v>
      </c>
      <c r="E73" s="173"/>
    </row>
    <row r="74" spans="1:5" x14ac:dyDescent="0.2">
      <c r="A74" s="180" t="s">
        <v>91</v>
      </c>
      <c r="B74" s="217" t="e">
        <f>B72+B73</f>
        <v>#REF!</v>
      </c>
      <c r="C74" s="141" t="e">
        <f>C72+C73</f>
        <v>#REF!</v>
      </c>
      <c r="D74" s="137" t="e">
        <f>D72+D73</f>
        <v>#REF!</v>
      </c>
      <c r="E74" s="173"/>
    </row>
    <row r="75" spans="1:5" x14ac:dyDescent="0.2">
      <c r="A75" s="174"/>
      <c r="B75" s="66"/>
      <c r="C75" s="24"/>
      <c r="D75" s="39"/>
      <c r="E75" s="67"/>
    </row>
    <row r="76" spans="1:5" x14ac:dyDescent="0.2">
      <c r="A76" s="181" t="s">
        <v>87</v>
      </c>
      <c r="B76" s="66"/>
      <c r="C76" s="24"/>
      <c r="D76" s="39"/>
      <c r="E76" s="67"/>
    </row>
    <row r="77" spans="1:5" x14ac:dyDescent="0.2">
      <c r="A77" s="181"/>
      <c r="B77" s="66"/>
      <c r="C77" s="24"/>
      <c r="D77" s="39"/>
      <c r="E77" s="67"/>
    </row>
    <row r="78" spans="1:5" x14ac:dyDescent="0.2">
      <c r="A78" s="65"/>
      <c r="B78" s="162"/>
      <c r="C78" s="24"/>
      <c r="D78" s="39"/>
      <c r="E78" s="182" t="s">
        <v>38</v>
      </c>
    </row>
    <row r="79" spans="1:5" x14ac:dyDescent="0.2">
      <c r="A79" s="183" t="s">
        <v>86</v>
      </c>
      <c r="B79" s="184" t="s">
        <v>20</v>
      </c>
      <c r="C79" s="185" t="s">
        <v>19</v>
      </c>
      <c r="D79" s="186" t="s">
        <v>0</v>
      </c>
      <c r="E79" s="187" t="s">
        <v>14</v>
      </c>
    </row>
    <row r="80" spans="1:5" ht="21.75" x14ac:dyDescent="0.2">
      <c r="A80" s="188" t="s">
        <v>81</v>
      </c>
      <c r="B80" s="138" t="e">
        <f>B33</f>
        <v>#REF!</v>
      </c>
      <c r="C80" s="42" t="e">
        <f>D80/$D$17</f>
        <v>#REF!</v>
      </c>
      <c r="D80" s="132" t="e">
        <f>D33</f>
        <v>#REF!</v>
      </c>
      <c r="E80" s="189"/>
    </row>
    <row r="81" spans="1:5" ht="21.75" x14ac:dyDescent="0.2">
      <c r="A81" s="188" t="s">
        <v>82</v>
      </c>
      <c r="B81" s="138" t="e">
        <f>B42</f>
        <v>#REF!</v>
      </c>
      <c r="C81" s="42" t="e">
        <f>D81/$D$17</f>
        <v>#REF!</v>
      </c>
      <c r="D81" s="132" t="e">
        <f>D42</f>
        <v>#REF!</v>
      </c>
      <c r="E81" s="189"/>
    </row>
    <row r="82" spans="1:5" ht="21.75" x14ac:dyDescent="0.2">
      <c r="A82" s="188" t="s">
        <v>83</v>
      </c>
      <c r="B82" s="138" t="e">
        <f>B49</f>
        <v>#REF!</v>
      </c>
      <c r="C82" s="42" t="e">
        <f>D82/$D$17</f>
        <v>#REF!</v>
      </c>
      <c r="D82" s="132" t="e">
        <f>D49</f>
        <v>#REF!</v>
      </c>
      <c r="E82" s="190"/>
    </row>
    <row r="83" spans="1:5" ht="21" x14ac:dyDescent="0.2">
      <c r="A83" s="191" t="s">
        <v>84</v>
      </c>
      <c r="B83" s="138" t="e">
        <f>B61</f>
        <v>#REF!</v>
      </c>
      <c r="C83" s="42" t="e">
        <f>D83/$D$17</f>
        <v>#REF!</v>
      </c>
      <c r="D83" s="132" t="e">
        <f>D61</f>
        <v>#REF!</v>
      </c>
      <c r="E83" s="192"/>
    </row>
    <row r="84" spans="1:5" ht="21.75" x14ac:dyDescent="0.2">
      <c r="A84" s="188" t="s">
        <v>85</v>
      </c>
      <c r="B84" s="138" t="e">
        <f>B74</f>
        <v>#REF!</v>
      </c>
      <c r="C84" s="42" t="e">
        <f>D84/$D$17</f>
        <v>#REF!</v>
      </c>
      <c r="D84" s="132" t="e">
        <f>D74</f>
        <v>#REF!</v>
      </c>
      <c r="E84" s="192"/>
    </row>
    <row r="85" spans="1:5" x14ac:dyDescent="0.2">
      <c r="A85" s="193" t="s">
        <v>90</v>
      </c>
      <c r="B85" s="134" t="e">
        <f>SUM(B80:B84)</f>
        <v>#REF!</v>
      </c>
      <c r="C85" s="136" t="e">
        <f>SUM(C80:C84)</f>
        <v>#REF!</v>
      </c>
      <c r="D85" s="142" t="e">
        <f>SUM(D80:D84)</f>
        <v>#REF!</v>
      </c>
      <c r="E85" s="194" t="s">
        <v>103</v>
      </c>
    </row>
    <row r="86" spans="1:5" x14ac:dyDescent="0.2">
      <c r="A86" s="181"/>
      <c r="B86" s="66"/>
      <c r="C86" s="24"/>
      <c r="D86" s="39"/>
      <c r="E86" s="67"/>
    </row>
    <row r="87" spans="1:5" x14ac:dyDescent="0.2">
      <c r="A87" s="65"/>
      <c r="B87" s="162"/>
      <c r="C87" s="195" t="s">
        <v>13</v>
      </c>
      <c r="D87" s="196" t="s">
        <v>0</v>
      </c>
      <c r="E87" s="67"/>
    </row>
    <row r="88" spans="1:5" ht="12.75" x14ac:dyDescent="0.2">
      <c r="A88" s="197" t="s">
        <v>92</v>
      </c>
      <c r="B88" s="198"/>
      <c r="C88" s="144" t="e">
        <f>D88/$D$123</f>
        <v>#REF!</v>
      </c>
      <c r="D88" s="143" t="e">
        <f>D17+D85</f>
        <v>#REF!</v>
      </c>
      <c r="E88" s="199" t="s">
        <v>93</v>
      </c>
    </row>
    <row r="89" spans="1:5" x14ac:dyDescent="0.2">
      <c r="A89" s="181"/>
      <c r="B89" s="66"/>
      <c r="C89" s="24"/>
      <c r="D89" s="39"/>
      <c r="E89" s="67"/>
    </row>
    <row r="90" spans="1:5" ht="12.75" x14ac:dyDescent="0.2">
      <c r="A90" s="200" t="s">
        <v>88</v>
      </c>
      <c r="B90" s="66"/>
      <c r="C90" s="24"/>
      <c r="D90" s="39"/>
      <c r="E90" s="67"/>
    </row>
    <row r="91" spans="1:5" x14ac:dyDescent="0.2">
      <c r="A91" s="65" t="s">
        <v>89</v>
      </c>
      <c r="B91" s="66"/>
      <c r="C91" s="24"/>
      <c r="D91" s="39"/>
      <c r="E91" s="67"/>
    </row>
    <row r="92" spans="1:5" x14ac:dyDescent="0.2">
      <c r="B92" s="66"/>
      <c r="C92" s="24"/>
      <c r="D92" s="39"/>
      <c r="E92" s="67"/>
    </row>
    <row r="93" spans="1:5" x14ac:dyDescent="0.2">
      <c r="A93" s="181"/>
      <c r="B93" s="66"/>
      <c r="C93" s="24"/>
      <c r="D93" s="39"/>
      <c r="E93" s="67"/>
    </row>
    <row r="94" spans="1:5" ht="12.75" x14ac:dyDescent="0.2">
      <c r="A94" s="201" t="s">
        <v>94</v>
      </c>
      <c r="B94" s="66"/>
      <c r="C94" s="24"/>
      <c r="D94" s="39"/>
      <c r="E94" s="67"/>
    </row>
    <row r="95" spans="1:5" x14ac:dyDescent="0.2">
      <c r="A95" s="181"/>
      <c r="B95" s="66"/>
      <c r="C95" s="24"/>
      <c r="D95" s="39"/>
      <c r="E95" s="67"/>
    </row>
    <row r="96" spans="1:5" ht="12.75" thickBot="1" x14ac:dyDescent="0.25">
      <c r="A96" s="89"/>
      <c r="B96" s="90"/>
      <c r="C96" s="91"/>
      <c r="D96" s="92"/>
      <c r="E96" s="202" t="s">
        <v>38</v>
      </c>
    </row>
    <row r="97" spans="1:5" ht="12.75" thickBot="1" x14ac:dyDescent="0.25">
      <c r="A97" s="53" t="s">
        <v>95</v>
      </c>
      <c r="B97" s="70" t="s">
        <v>20</v>
      </c>
      <c r="C97" s="93" t="s">
        <v>13</v>
      </c>
      <c r="D97" s="203" t="s">
        <v>0</v>
      </c>
      <c r="E97" s="56" t="s">
        <v>14</v>
      </c>
    </row>
    <row r="98" spans="1:5" ht="13.5" thickTop="1" thickBot="1" x14ac:dyDescent="0.25">
      <c r="A98" s="204" t="s">
        <v>96</v>
      </c>
      <c r="B98" s="72" t="e">
        <f>#REF!</f>
        <v>#REF!</v>
      </c>
      <c r="C98" s="29" t="e">
        <f>D98/$D$123</f>
        <v>#REF!</v>
      </c>
      <c r="D98" s="36" t="e">
        <f>D88*B98/100</f>
        <v>#REF!</v>
      </c>
      <c r="E98" s="94" t="s">
        <v>97</v>
      </c>
    </row>
    <row r="99" spans="1:5" ht="12.75" thickBot="1" x14ac:dyDescent="0.25">
      <c r="A99" s="204" t="s">
        <v>10</v>
      </c>
      <c r="B99" s="72" t="e">
        <f>#REF!</f>
        <v>#REF!</v>
      </c>
      <c r="C99" s="29" t="e">
        <f>D99/$D$123</f>
        <v>#REF!</v>
      </c>
      <c r="D99" s="36" t="e">
        <f>D88*B99/100</f>
        <v>#REF!</v>
      </c>
      <c r="E99" s="94" t="s">
        <v>97</v>
      </c>
    </row>
    <row r="100" spans="1:5" ht="12.75" thickBot="1" x14ac:dyDescent="0.25">
      <c r="A100" s="204" t="s">
        <v>10</v>
      </c>
      <c r="B100" s="72" t="e">
        <f>#REF!</f>
        <v>#REF!</v>
      </c>
      <c r="C100" s="29" t="e">
        <f>D100/$D$123</f>
        <v>#REF!</v>
      </c>
      <c r="D100" s="36" t="e">
        <f>D88*B100/100</f>
        <v>#REF!</v>
      </c>
      <c r="E100" s="94" t="s">
        <v>97</v>
      </c>
    </row>
    <row r="101" spans="1:5" ht="12.75" thickBot="1" x14ac:dyDescent="0.25">
      <c r="A101" s="205" t="s">
        <v>10</v>
      </c>
      <c r="B101" s="72" t="e">
        <f>#REF!</f>
        <v>#REF!</v>
      </c>
      <c r="C101" s="29" t="e">
        <f>D101/$D$123</f>
        <v>#REF!</v>
      </c>
      <c r="D101" s="36" t="e">
        <f>D88*B101/100</f>
        <v>#REF!</v>
      </c>
      <c r="E101" s="94" t="s">
        <v>97</v>
      </c>
    </row>
    <row r="102" spans="1:5" ht="13.5" thickBot="1" x14ac:dyDescent="0.25">
      <c r="A102" s="84" t="s">
        <v>99</v>
      </c>
      <c r="B102" s="118" t="e">
        <f>#REF!</f>
        <v>#REF!</v>
      </c>
      <c r="C102" s="26" t="e">
        <f>D102/$D$123</f>
        <v>#REF!</v>
      </c>
      <c r="D102" s="27" t="e">
        <f>SUM(D98:D101)</f>
        <v>#REF!</v>
      </c>
      <c r="E102" s="95" t="s">
        <v>98</v>
      </c>
    </row>
    <row r="103" spans="1:5" ht="12.75" thickBot="1" x14ac:dyDescent="0.25">
      <c r="A103" s="206"/>
      <c r="B103" s="90"/>
      <c r="C103" s="87"/>
      <c r="D103" s="88"/>
      <c r="E103" s="207"/>
    </row>
    <row r="104" spans="1:5" ht="12.75" thickBot="1" x14ac:dyDescent="0.25">
      <c r="A104" s="96"/>
      <c r="B104" s="90"/>
      <c r="C104" s="91"/>
      <c r="D104" s="92"/>
      <c r="E104" s="52" t="s">
        <v>38</v>
      </c>
    </row>
    <row r="105" spans="1:5" ht="12.75" thickBot="1" x14ac:dyDescent="0.25">
      <c r="A105" s="53" t="s">
        <v>100</v>
      </c>
      <c r="B105" s="70" t="s">
        <v>20</v>
      </c>
      <c r="C105" s="83" t="s">
        <v>13</v>
      </c>
      <c r="D105" s="203" t="s">
        <v>0</v>
      </c>
      <c r="E105" s="56" t="s">
        <v>14</v>
      </c>
    </row>
    <row r="106" spans="1:5" ht="13.5" thickTop="1" thickBot="1" x14ac:dyDescent="0.25">
      <c r="A106" s="208" t="s">
        <v>31</v>
      </c>
      <c r="B106" s="72" t="e">
        <f>#REF!</f>
        <v>#REF!</v>
      </c>
      <c r="C106" s="37" t="e">
        <f>D106/$D$123</f>
        <v>#REF!</v>
      </c>
      <c r="D106" s="36" t="e">
        <f>(D88+D102)*B106/100</f>
        <v>#REF!</v>
      </c>
      <c r="E106" s="98" t="s">
        <v>102</v>
      </c>
    </row>
    <row r="107" spans="1:5" ht="13.5" thickBot="1" x14ac:dyDescent="0.25">
      <c r="A107" s="84" t="s">
        <v>23</v>
      </c>
      <c r="B107" s="86"/>
      <c r="C107" s="26" t="e">
        <f>D107/$D$123</f>
        <v>#REF!</v>
      </c>
      <c r="D107" s="38" t="e">
        <f>D106</f>
        <v>#REF!</v>
      </c>
      <c r="E107" s="97" t="s">
        <v>26</v>
      </c>
    </row>
    <row r="108" spans="1:5" ht="12.75" thickBot="1" x14ac:dyDescent="0.25">
      <c r="A108" s="96"/>
      <c r="B108" s="90"/>
      <c r="C108" s="91"/>
      <c r="D108" s="92"/>
      <c r="E108" s="98"/>
    </row>
    <row r="109" spans="1:5" ht="13.5" thickBot="1" x14ac:dyDescent="0.25">
      <c r="A109" s="209" t="s">
        <v>22</v>
      </c>
      <c r="B109" s="210"/>
      <c r="C109" s="211"/>
      <c r="D109" s="119" t="e">
        <f>D88+D102+D107</f>
        <v>#REF!</v>
      </c>
      <c r="E109" s="212" t="s">
        <v>29</v>
      </c>
    </row>
    <row r="110" spans="1:5" ht="12.75" thickBot="1" x14ac:dyDescent="0.25">
      <c r="A110" s="96"/>
      <c r="B110" s="90"/>
      <c r="C110" s="91"/>
      <c r="D110" s="92"/>
      <c r="E110" s="98"/>
    </row>
    <row r="111" spans="1:5" ht="21" customHeight="1" thickBot="1" x14ac:dyDescent="0.25">
      <c r="A111" s="96"/>
      <c r="B111" s="90"/>
      <c r="C111" s="91"/>
      <c r="D111" s="92"/>
      <c r="E111" s="99" t="s">
        <v>38</v>
      </c>
    </row>
    <row r="112" spans="1:5" ht="12.75" thickBot="1" x14ac:dyDescent="0.25">
      <c r="A112" s="53" t="s">
        <v>101</v>
      </c>
      <c r="B112" s="100" t="s">
        <v>20</v>
      </c>
      <c r="C112" s="83" t="s">
        <v>13</v>
      </c>
      <c r="D112" s="101" t="s">
        <v>0</v>
      </c>
      <c r="E112" s="56" t="s">
        <v>14</v>
      </c>
    </row>
    <row r="113" spans="1:5" ht="23.25" thickTop="1" x14ac:dyDescent="0.2">
      <c r="A113" s="102" t="s">
        <v>8</v>
      </c>
      <c r="B113" s="72" t="e">
        <f>#REF!</f>
        <v>#REF!</v>
      </c>
      <c r="C113" s="30" t="e">
        <f>D113/$D$123</f>
        <v>#REF!</v>
      </c>
      <c r="D113" s="31" t="e">
        <f>B119*B113/100</f>
        <v>#REF!</v>
      </c>
      <c r="E113" s="73" t="s">
        <v>121</v>
      </c>
    </row>
    <row r="114" spans="1:5" x14ac:dyDescent="0.2">
      <c r="A114" s="213" t="s">
        <v>33</v>
      </c>
      <c r="B114" s="72" t="e">
        <f>#REF!</f>
        <v>#REF!</v>
      </c>
      <c r="C114" s="30" t="e">
        <f>D114/$D$123</f>
        <v>#REF!</v>
      </c>
      <c r="D114" s="31" t="e">
        <f>B119*B114/100</f>
        <v>#REF!</v>
      </c>
      <c r="E114" s="60" t="s">
        <v>35</v>
      </c>
    </row>
    <row r="115" spans="1:5" x14ac:dyDescent="0.2">
      <c r="A115" s="213" t="s">
        <v>9</v>
      </c>
      <c r="B115" s="72" t="e">
        <f>#REF!</f>
        <v>#REF!</v>
      </c>
      <c r="C115" s="30" t="e">
        <f>D115/$D$123</f>
        <v>#REF!</v>
      </c>
      <c r="D115" s="31" t="e">
        <f>B119*B115/100</f>
        <v>#REF!</v>
      </c>
      <c r="E115" s="60" t="s">
        <v>36</v>
      </c>
    </row>
    <row r="116" spans="1:5" x14ac:dyDescent="0.2">
      <c r="A116" s="103" t="s">
        <v>128</v>
      </c>
      <c r="B116" s="72" t="e">
        <f>#REF!</f>
        <v>#REF!</v>
      </c>
      <c r="C116" s="30" t="e">
        <f>D116/$D$123</f>
        <v>#REF!</v>
      </c>
      <c r="D116" s="31" t="e">
        <f>B119*B116/100</f>
        <v>#REF!</v>
      </c>
      <c r="E116" s="60" t="s">
        <v>129</v>
      </c>
    </row>
    <row r="117" spans="1:5" ht="12.75" thickBot="1" x14ac:dyDescent="0.25">
      <c r="A117" s="103" t="s">
        <v>34</v>
      </c>
      <c r="B117" s="72" t="e">
        <f>#REF!</f>
        <v>#REF!</v>
      </c>
      <c r="C117" s="30" t="e">
        <f>D117/$D$123</f>
        <v>#REF!</v>
      </c>
      <c r="D117" s="31" t="e">
        <f>B119*B117/100</f>
        <v>#REF!</v>
      </c>
      <c r="E117" s="60"/>
    </row>
    <row r="118" spans="1:5" ht="13.5" thickBot="1" x14ac:dyDescent="0.25">
      <c r="A118" s="84" t="s">
        <v>37</v>
      </c>
      <c r="B118" s="33" t="e">
        <f>#REF!</f>
        <v>#REF!</v>
      </c>
      <c r="C118" s="32" t="e">
        <f>SUM(C113:C117)</f>
        <v>#REF!</v>
      </c>
      <c r="D118" s="27" t="e">
        <f>SUM(D113:D117)</f>
        <v>#REF!</v>
      </c>
      <c r="E118" s="64" t="s">
        <v>25</v>
      </c>
    </row>
    <row r="119" spans="1:5" ht="12.75" thickBot="1" x14ac:dyDescent="0.25">
      <c r="A119" s="104" t="s">
        <v>21</v>
      </c>
      <c r="B119" s="34" t="e">
        <f>(D109)/(1-(B118/100))</f>
        <v>#REF!</v>
      </c>
      <c r="C119" s="91"/>
      <c r="D119" s="92"/>
      <c r="E119" s="105"/>
    </row>
    <row r="120" spans="1:5" ht="12.75" thickBot="1" x14ac:dyDescent="0.25">
      <c r="A120" s="104"/>
      <c r="B120" s="106"/>
      <c r="C120" s="91"/>
      <c r="D120" s="92"/>
      <c r="E120" s="107"/>
    </row>
    <row r="121" spans="1:5" ht="13.5" thickBot="1" x14ac:dyDescent="0.25">
      <c r="A121" s="214" t="s">
        <v>30</v>
      </c>
      <c r="B121" s="210"/>
      <c r="C121" s="120" t="e">
        <f>D121/D123</f>
        <v>#REF!</v>
      </c>
      <c r="D121" s="121" t="e">
        <f>SUM(D102+D107+D118)</f>
        <v>#REF!</v>
      </c>
      <c r="E121" s="215" t="s">
        <v>24</v>
      </c>
    </row>
    <row r="122" spans="1:5" ht="12.75" thickBot="1" x14ac:dyDescent="0.25">
      <c r="C122" s="81"/>
      <c r="D122" s="82"/>
      <c r="E122" s="67"/>
    </row>
    <row r="123" spans="1:5" ht="12" customHeight="1" thickBot="1" x14ac:dyDescent="0.25">
      <c r="A123" s="108" t="s">
        <v>11</v>
      </c>
      <c r="B123" s="109"/>
      <c r="C123" s="110"/>
      <c r="D123" s="28" t="e">
        <f>D109+D118</f>
        <v>#REF!</v>
      </c>
      <c r="E123" s="79" t="s">
        <v>27</v>
      </c>
    </row>
    <row r="124" spans="1:5" ht="12" customHeight="1" thickBot="1" x14ac:dyDescent="0.25">
      <c r="C124" s="81"/>
      <c r="D124" s="82"/>
      <c r="E124" s="67"/>
    </row>
    <row r="125" spans="1:5" ht="12" customHeight="1" thickBot="1" x14ac:dyDescent="0.25">
      <c r="A125" s="108" t="s">
        <v>135</v>
      </c>
      <c r="B125" s="109"/>
      <c r="C125" s="110"/>
      <c r="D125" s="28" t="e">
        <f>D123*1.6</f>
        <v>#REF!</v>
      </c>
      <c r="E125" s="79"/>
    </row>
    <row r="126" spans="1:5" ht="12" customHeight="1" x14ac:dyDescent="0.25">
      <c r="A126" s="174"/>
      <c r="B126" s="90"/>
      <c r="C126" s="91"/>
      <c r="D126" s="235"/>
      <c r="E126" s="236"/>
    </row>
    <row r="127" spans="1:5" ht="12" customHeight="1" x14ac:dyDescent="0.2">
      <c r="A127" s="237"/>
      <c r="C127" s="81"/>
      <c r="D127" s="82"/>
      <c r="E127" s="67"/>
    </row>
    <row r="128" spans="1:5" ht="12" customHeight="1" x14ac:dyDescent="0.2">
      <c r="A128" s="238"/>
      <c r="B128" s="238"/>
    </row>
    <row r="129" spans="1:2" ht="12" customHeight="1" x14ac:dyDescent="0.2">
      <c r="A129" s="238"/>
      <c r="B129" s="238"/>
    </row>
    <row r="130" spans="1:2" x14ac:dyDescent="0.2">
      <c r="A130" s="238"/>
      <c r="B130" s="238"/>
    </row>
    <row r="131" spans="1:2" ht="12" customHeight="1" x14ac:dyDescent="0.2">
      <c r="A131" s="238"/>
      <c r="B131" s="238"/>
    </row>
    <row r="132" spans="1:2" ht="12" customHeight="1" x14ac:dyDescent="0.2">
      <c r="B132" s="85"/>
    </row>
    <row r="133" spans="1:2" ht="12" customHeight="1" x14ac:dyDescent="0.2">
      <c r="A133" s="238"/>
      <c r="B133" s="238"/>
    </row>
    <row r="134" spans="1:2" ht="12" customHeight="1" x14ac:dyDescent="0.2">
      <c r="A134" s="238"/>
      <c r="B134" s="238"/>
    </row>
    <row r="135" spans="1:2" ht="12" customHeight="1" x14ac:dyDescent="0.2">
      <c r="A135" s="238"/>
      <c r="B135" s="238"/>
    </row>
    <row r="136" spans="1:2" ht="12" customHeight="1" x14ac:dyDescent="0.2">
      <c r="A136" s="238"/>
      <c r="B136" s="238"/>
    </row>
    <row r="137" spans="1:2" ht="12" customHeight="1" x14ac:dyDescent="0.2">
      <c r="A137" s="238"/>
      <c r="B137" s="238"/>
    </row>
    <row r="138" spans="1:2" ht="12" customHeight="1" x14ac:dyDescent="0.2">
      <c r="A138" s="238"/>
      <c r="B138" s="238"/>
    </row>
    <row r="139" spans="1:2" ht="12" customHeight="1" x14ac:dyDescent="0.2">
      <c r="A139" s="238"/>
      <c r="B139" s="238" t="s">
        <v>40</v>
      </c>
    </row>
    <row r="140" spans="1:2" x14ac:dyDescent="0.2">
      <c r="A140" s="238"/>
      <c r="B140" s="238"/>
    </row>
    <row r="141" spans="1:2" ht="12" customHeight="1" x14ac:dyDescent="0.2">
      <c r="A141" s="238"/>
      <c r="B141" s="238"/>
    </row>
    <row r="142" spans="1:2" x14ac:dyDescent="0.2">
      <c r="A142" s="238"/>
      <c r="B142" s="238"/>
    </row>
    <row r="143" spans="1:2" x14ac:dyDescent="0.2">
      <c r="A143" s="238"/>
      <c r="B143" s="238"/>
    </row>
    <row r="144" spans="1:2" x14ac:dyDescent="0.2">
      <c r="A144" s="238"/>
      <c r="B144" s="238"/>
    </row>
    <row r="145" spans="1:5" x14ac:dyDescent="0.2">
      <c r="A145" s="238"/>
      <c r="B145" s="238"/>
    </row>
    <row r="146" spans="1:5" x14ac:dyDescent="0.2">
      <c r="A146" s="238"/>
      <c r="B146" s="238"/>
    </row>
    <row r="147" spans="1:5" x14ac:dyDescent="0.2">
      <c r="A147" s="238"/>
      <c r="B147" s="238"/>
    </row>
    <row r="148" spans="1:5" x14ac:dyDescent="0.2">
      <c r="A148" s="238"/>
      <c r="B148" s="238"/>
    </row>
    <row r="149" spans="1:5" x14ac:dyDescent="0.2">
      <c r="A149" s="238"/>
      <c r="B149" s="238"/>
    </row>
    <row r="150" spans="1:5" x14ac:dyDescent="0.2">
      <c r="B150" s="85"/>
    </row>
    <row r="151" spans="1:5" x14ac:dyDescent="0.2">
      <c r="B151" s="85"/>
    </row>
    <row r="152" spans="1:5" x14ac:dyDescent="0.2">
      <c r="C152" s="239"/>
      <c r="D152" s="82"/>
      <c r="E152" s="67"/>
    </row>
    <row r="153" spans="1:5" x14ac:dyDescent="0.2">
      <c r="C153" s="239"/>
      <c r="D153" s="82"/>
      <c r="E153" s="67"/>
    </row>
    <row r="154" spans="1:5" x14ac:dyDescent="0.2">
      <c r="C154" s="239"/>
      <c r="D154" s="82"/>
      <c r="E154" s="67"/>
    </row>
    <row r="155" spans="1:5" x14ac:dyDescent="0.2">
      <c r="C155" s="239"/>
      <c r="D155" s="82"/>
      <c r="E155" s="67"/>
    </row>
    <row r="156" spans="1:5" x14ac:dyDescent="0.2">
      <c r="C156" s="239"/>
      <c r="D156" s="82"/>
      <c r="E156" s="67"/>
    </row>
    <row r="157" spans="1:5" x14ac:dyDescent="0.2">
      <c r="C157" s="239"/>
      <c r="D157" s="82"/>
      <c r="E157" s="67"/>
    </row>
    <row r="158" spans="1:5" x14ac:dyDescent="0.2">
      <c r="C158" s="239"/>
      <c r="D158" s="82"/>
      <c r="E158" s="67"/>
    </row>
    <row r="159" spans="1:5" x14ac:dyDescent="0.2">
      <c r="C159" s="239"/>
      <c r="D159" s="82"/>
      <c r="E159" s="67"/>
    </row>
    <row r="160" spans="1:5" x14ac:dyDescent="0.2">
      <c r="C160" s="239"/>
      <c r="D160" s="82"/>
      <c r="E160" s="67"/>
    </row>
    <row r="161" spans="3:5" x14ac:dyDescent="0.2">
      <c r="C161" s="239"/>
      <c r="D161" s="82"/>
      <c r="E161" s="67"/>
    </row>
    <row r="162" spans="3:5" x14ac:dyDescent="0.2">
      <c r="C162" s="239"/>
      <c r="D162" s="82"/>
      <c r="E162" s="67"/>
    </row>
    <row r="163" spans="3:5" x14ac:dyDescent="0.2">
      <c r="C163" s="239"/>
      <c r="D163" s="82"/>
      <c r="E163" s="67"/>
    </row>
    <row r="164" spans="3:5" x14ac:dyDescent="0.2">
      <c r="C164" s="239"/>
      <c r="D164" s="82"/>
      <c r="E164" s="67"/>
    </row>
    <row r="165" spans="3:5" x14ac:dyDescent="0.2">
      <c r="C165" s="239"/>
      <c r="D165" s="82"/>
      <c r="E165" s="67"/>
    </row>
    <row r="166" spans="3:5" x14ac:dyDescent="0.2">
      <c r="C166" s="239"/>
      <c r="D166" s="82"/>
      <c r="E166" s="67"/>
    </row>
    <row r="167" spans="3:5" x14ac:dyDescent="0.2">
      <c r="C167" s="239"/>
      <c r="D167" s="82"/>
      <c r="E167" s="67"/>
    </row>
    <row r="168" spans="3:5" x14ac:dyDescent="0.2">
      <c r="C168" s="239"/>
      <c r="D168" s="82"/>
      <c r="E168" s="67"/>
    </row>
    <row r="169" spans="3:5" x14ac:dyDescent="0.2">
      <c r="C169" s="239"/>
      <c r="D169" s="82"/>
      <c r="E169" s="67"/>
    </row>
    <row r="170" spans="3:5" x14ac:dyDescent="0.2">
      <c r="C170" s="239"/>
      <c r="D170" s="82"/>
      <c r="E170" s="67"/>
    </row>
    <row r="171" spans="3:5" x14ac:dyDescent="0.2">
      <c r="C171" s="239"/>
      <c r="D171" s="82"/>
      <c r="E171" s="67"/>
    </row>
    <row r="172" spans="3:5" x14ac:dyDescent="0.2">
      <c r="C172" s="239"/>
      <c r="D172" s="82"/>
      <c r="E172" s="67"/>
    </row>
    <row r="173" spans="3:5" x14ac:dyDescent="0.2">
      <c r="C173" s="239"/>
      <c r="D173" s="82"/>
      <c r="E173" s="67"/>
    </row>
    <row r="174" spans="3:5" x14ac:dyDescent="0.2">
      <c r="C174" s="239"/>
      <c r="D174" s="82"/>
      <c r="E174" s="67"/>
    </row>
    <row r="175" spans="3:5" x14ac:dyDescent="0.2">
      <c r="C175" s="239"/>
      <c r="D175" s="82"/>
      <c r="E175" s="67"/>
    </row>
    <row r="176" spans="3:5" x14ac:dyDescent="0.2">
      <c r="C176" s="239"/>
      <c r="D176" s="82"/>
      <c r="E176" s="67"/>
    </row>
    <row r="177" spans="3:5" x14ac:dyDescent="0.2">
      <c r="C177" s="239"/>
      <c r="D177" s="82"/>
      <c r="E177" s="67"/>
    </row>
    <row r="178" spans="3:5" x14ac:dyDescent="0.2">
      <c r="C178" s="239"/>
      <c r="D178" s="82"/>
      <c r="E178" s="67"/>
    </row>
    <row r="179" spans="3:5" x14ac:dyDescent="0.2">
      <c r="C179" s="239"/>
      <c r="D179" s="82"/>
      <c r="E179" s="67"/>
    </row>
    <row r="180" spans="3:5" x14ac:dyDescent="0.2">
      <c r="C180" s="239"/>
      <c r="D180" s="82"/>
      <c r="E180" s="67"/>
    </row>
    <row r="181" spans="3:5" x14ac:dyDescent="0.2">
      <c r="C181" s="239"/>
      <c r="D181" s="82"/>
      <c r="E181" s="67"/>
    </row>
    <row r="182" spans="3:5" x14ac:dyDescent="0.2">
      <c r="C182" s="239"/>
      <c r="D182" s="82"/>
      <c r="E182" s="67"/>
    </row>
    <row r="183" spans="3:5" x14ac:dyDescent="0.2">
      <c r="C183" s="239"/>
      <c r="D183" s="82"/>
      <c r="E183" s="67"/>
    </row>
    <row r="184" spans="3:5" x14ac:dyDescent="0.2">
      <c r="C184" s="239"/>
      <c r="D184" s="82"/>
      <c r="E184" s="67"/>
    </row>
    <row r="185" spans="3:5" x14ac:dyDescent="0.2">
      <c r="C185" s="239"/>
      <c r="D185" s="82"/>
      <c r="E185" s="67"/>
    </row>
    <row r="186" spans="3:5" x14ac:dyDescent="0.2">
      <c r="C186" s="239"/>
      <c r="D186" s="82"/>
      <c r="E186" s="67"/>
    </row>
    <row r="187" spans="3:5" x14ac:dyDescent="0.2">
      <c r="C187" s="239"/>
      <c r="D187" s="82"/>
      <c r="E187" s="67"/>
    </row>
    <row r="188" spans="3:5" x14ac:dyDescent="0.2">
      <c r="C188" s="239"/>
      <c r="D188" s="82"/>
      <c r="E188" s="67"/>
    </row>
    <row r="189" spans="3:5" x14ac:dyDescent="0.2">
      <c r="C189" s="239"/>
      <c r="D189" s="82"/>
      <c r="E189" s="67"/>
    </row>
    <row r="190" spans="3:5" x14ac:dyDescent="0.2">
      <c r="C190" s="239"/>
      <c r="D190" s="82"/>
      <c r="E190" s="67"/>
    </row>
    <row r="191" spans="3:5" x14ac:dyDescent="0.2">
      <c r="C191" s="239"/>
      <c r="D191" s="82"/>
      <c r="E191" s="67"/>
    </row>
    <row r="192" spans="3:5" x14ac:dyDescent="0.2">
      <c r="C192" s="239"/>
      <c r="D192" s="82"/>
      <c r="E192" s="67"/>
    </row>
    <row r="193" spans="3:5" x14ac:dyDescent="0.2">
      <c r="C193" s="239"/>
      <c r="D193" s="82"/>
      <c r="E193" s="67"/>
    </row>
    <row r="194" spans="3:5" x14ac:dyDescent="0.2">
      <c r="C194" s="239"/>
      <c r="D194" s="82"/>
      <c r="E194" s="67"/>
    </row>
    <row r="195" spans="3:5" x14ac:dyDescent="0.2">
      <c r="C195" s="239"/>
      <c r="D195" s="82"/>
      <c r="E195" s="67"/>
    </row>
    <row r="196" spans="3:5" x14ac:dyDescent="0.2">
      <c r="C196" s="239"/>
      <c r="D196" s="82"/>
      <c r="E196" s="67"/>
    </row>
    <row r="197" spans="3:5" x14ac:dyDescent="0.2">
      <c r="C197" s="239"/>
      <c r="D197" s="82"/>
      <c r="E197" s="67"/>
    </row>
    <row r="198" spans="3:5" x14ac:dyDescent="0.2">
      <c r="C198" s="239"/>
      <c r="D198" s="82"/>
      <c r="E198" s="67"/>
    </row>
    <row r="199" spans="3:5" x14ac:dyDescent="0.2">
      <c r="C199" s="239"/>
      <c r="D199" s="82"/>
      <c r="E199" s="67"/>
    </row>
    <row r="200" spans="3:5" x14ac:dyDescent="0.2">
      <c r="C200" s="239"/>
      <c r="D200" s="82"/>
      <c r="E200" s="67"/>
    </row>
    <row r="201" spans="3:5" x14ac:dyDescent="0.2">
      <c r="C201" s="239"/>
      <c r="D201" s="82"/>
      <c r="E201" s="67"/>
    </row>
    <row r="202" spans="3:5" x14ac:dyDescent="0.2">
      <c r="C202" s="239"/>
      <c r="D202" s="82"/>
      <c r="E202" s="67"/>
    </row>
    <row r="203" spans="3:5" x14ac:dyDescent="0.2">
      <c r="C203" s="239"/>
      <c r="D203" s="82"/>
      <c r="E203" s="67"/>
    </row>
    <row r="204" spans="3:5" x14ac:dyDescent="0.2">
      <c r="C204" s="239"/>
      <c r="D204" s="82"/>
      <c r="E204" s="67"/>
    </row>
    <row r="205" spans="3:5" x14ac:dyDescent="0.2">
      <c r="C205" s="239"/>
      <c r="D205" s="82"/>
      <c r="E205" s="67"/>
    </row>
    <row r="206" spans="3:5" x14ac:dyDescent="0.2">
      <c r="C206" s="239"/>
      <c r="D206" s="82"/>
      <c r="E206" s="67"/>
    </row>
    <row r="207" spans="3:5" x14ac:dyDescent="0.2">
      <c r="C207" s="239"/>
      <c r="D207" s="82"/>
      <c r="E207" s="67"/>
    </row>
    <row r="208" spans="3:5" x14ac:dyDescent="0.2">
      <c r="C208" s="239"/>
      <c r="D208" s="82"/>
      <c r="E208" s="67"/>
    </row>
    <row r="209" spans="3:5" x14ac:dyDescent="0.2">
      <c r="C209" s="239"/>
      <c r="D209" s="82"/>
      <c r="E209" s="67"/>
    </row>
    <row r="210" spans="3:5" x14ac:dyDescent="0.2">
      <c r="C210" s="239"/>
      <c r="D210" s="82"/>
      <c r="E210" s="67"/>
    </row>
    <row r="211" spans="3:5" x14ac:dyDescent="0.2">
      <c r="C211" s="239"/>
      <c r="D211" s="82"/>
      <c r="E211" s="67"/>
    </row>
    <row r="212" spans="3:5" x14ac:dyDescent="0.2">
      <c r="C212" s="239"/>
      <c r="D212" s="82"/>
      <c r="E212" s="67"/>
    </row>
    <row r="213" spans="3:5" x14ac:dyDescent="0.2">
      <c r="C213" s="239"/>
      <c r="D213" s="82"/>
      <c r="E213" s="67"/>
    </row>
    <row r="214" spans="3:5" x14ac:dyDescent="0.2">
      <c r="C214" s="239"/>
      <c r="D214" s="82"/>
      <c r="E214" s="67"/>
    </row>
    <row r="215" spans="3:5" x14ac:dyDescent="0.2">
      <c r="C215" s="239"/>
      <c r="D215" s="82"/>
      <c r="E215" s="67"/>
    </row>
    <row r="216" spans="3:5" x14ac:dyDescent="0.2">
      <c r="C216" s="239"/>
      <c r="D216" s="82"/>
      <c r="E216" s="67"/>
    </row>
    <row r="217" spans="3:5" x14ac:dyDescent="0.2">
      <c r="C217" s="239"/>
      <c r="D217" s="82"/>
      <c r="E217" s="67"/>
    </row>
    <row r="218" spans="3:5" x14ac:dyDescent="0.2">
      <c r="C218" s="239"/>
      <c r="D218" s="82"/>
      <c r="E218" s="67"/>
    </row>
    <row r="219" spans="3:5" x14ac:dyDescent="0.2">
      <c r="C219" s="239"/>
      <c r="D219" s="82"/>
      <c r="E219" s="67"/>
    </row>
    <row r="220" spans="3:5" x14ac:dyDescent="0.2">
      <c r="C220" s="239"/>
      <c r="D220" s="82"/>
      <c r="E220" s="67"/>
    </row>
    <row r="221" spans="3:5" x14ac:dyDescent="0.2">
      <c r="C221" s="239"/>
      <c r="D221" s="82"/>
      <c r="E221" s="67"/>
    </row>
    <row r="222" spans="3:5" x14ac:dyDescent="0.2">
      <c r="C222" s="239"/>
      <c r="D222" s="82"/>
      <c r="E222" s="67"/>
    </row>
    <row r="223" spans="3:5" x14ac:dyDescent="0.2">
      <c r="C223" s="239"/>
      <c r="D223" s="82"/>
      <c r="E223" s="67"/>
    </row>
    <row r="224" spans="3:5" x14ac:dyDescent="0.2">
      <c r="C224" s="239"/>
      <c r="D224" s="82"/>
      <c r="E224" s="67"/>
    </row>
    <row r="225" spans="3:5" x14ac:dyDescent="0.2">
      <c r="C225" s="239"/>
      <c r="D225" s="82"/>
      <c r="E225" s="67"/>
    </row>
    <row r="226" spans="3:5" x14ac:dyDescent="0.2">
      <c r="C226" s="239"/>
      <c r="D226" s="82"/>
      <c r="E226" s="67"/>
    </row>
    <row r="227" spans="3:5" x14ac:dyDescent="0.2">
      <c r="C227" s="239"/>
      <c r="D227" s="82"/>
      <c r="E227" s="67"/>
    </row>
    <row r="228" spans="3:5" x14ac:dyDescent="0.2">
      <c r="C228" s="239"/>
      <c r="D228" s="82"/>
      <c r="E228" s="67"/>
    </row>
    <row r="229" spans="3:5" x14ac:dyDescent="0.2">
      <c r="C229" s="239"/>
      <c r="D229" s="82"/>
      <c r="E229" s="67"/>
    </row>
    <row r="230" spans="3:5" x14ac:dyDescent="0.2">
      <c r="C230" s="239"/>
      <c r="D230" s="82"/>
      <c r="E230" s="67"/>
    </row>
    <row r="231" spans="3:5" x14ac:dyDescent="0.2">
      <c r="C231" s="239"/>
      <c r="D231" s="82"/>
      <c r="E231" s="67"/>
    </row>
    <row r="232" spans="3:5" x14ac:dyDescent="0.2">
      <c r="C232" s="239"/>
      <c r="D232" s="82"/>
      <c r="E232" s="67"/>
    </row>
    <row r="233" spans="3:5" x14ac:dyDescent="0.2">
      <c r="C233" s="239"/>
      <c r="D233" s="82"/>
      <c r="E233" s="67"/>
    </row>
    <row r="234" spans="3:5" x14ac:dyDescent="0.2">
      <c r="C234" s="239"/>
      <c r="D234" s="82"/>
      <c r="E234" s="67"/>
    </row>
    <row r="235" spans="3:5" x14ac:dyDescent="0.2">
      <c r="C235" s="239"/>
      <c r="D235" s="82"/>
      <c r="E235" s="67"/>
    </row>
    <row r="236" spans="3:5" x14ac:dyDescent="0.2">
      <c r="C236" s="239"/>
      <c r="D236" s="82"/>
      <c r="E236" s="67"/>
    </row>
    <row r="237" spans="3:5" x14ac:dyDescent="0.2">
      <c r="C237" s="239"/>
      <c r="D237" s="82"/>
      <c r="E237" s="67"/>
    </row>
    <row r="238" spans="3:5" x14ac:dyDescent="0.2">
      <c r="C238" s="239"/>
      <c r="D238" s="82"/>
      <c r="E238" s="67"/>
    </row>
    <row r="239" spans="3:5" x14ac:dyDescent="0.2">
      <c r="C239" s="239"/>
      <c r="D239" s="82"/>
      <c r="E239" s="67"/>
    </row>
    <row r="240" spans="3:5" x14ac:dyDescent="0.2">
      <c r="C240" s="239"/>
      <c r="D240" s="82"/>
      <c r="E240" s="67"/>
    </row>
    <row r="241" spans="3:5" x14ac:dyDescent="0.2">
      <c r="C241" s="239"/>
      <c r="D241" s="82"/>
      <c r="E241" s="67"/>
    </row>
    <row r="242" spans="3:5" x14ac:dyDescent="0.2">
      <c r="C242" s="239"/>
      <c r="D242" s="82"/>
      <c r="E242" s="67"/>
    </row>
    <row r="243" spans="3:5" x14ac:dyDescent="0.2">
      <c r="C243" s="239"/>
      <c r="D243" s="82"/>
      <c r="E243" s="67"/>
    </row>
    <row r="244" spans="3:5" x14ac:dyDescent="0.2">
      <c r="C244" s="239"/>
      <c r="D244" s="82"/>
      <c r="E244" s="67"/>
    </row>
    <row r="245" spans="3:5" x14ac:dyDescent="0.2">
      <c r="C245" s="239"/>
      <c r="D245" s="82"/>
      <c r="E245" s="67"/>
    </row>
    <row r="246" spans="3:5" x14ac:dyDescent="0.2">
      <c r="C246" s="239"/>
      <c r="D246" s="82"/>
      <c r="E246" s="67"/>
    </row>
    <row r="247" spans="3:5" x14ac:dyDescent="0.2">
      <c r="C247" s="239"/>
      <c r="D247" s="82"/>
      <c r="E247" s="67"/>
    </row>
    <row r="248" spans="3:5" x14ac:dyDescent="0.2">
      <c r="C248" s="239"/>
      <c r="D248" s="82"/>
      <c r="E248" s="67"/>
    </row>
    <row r="249" spans="3:5" x14ac:dyDescent="0.2">
      <c r="C249" s="239"/>
      <c r="D249" s="82"/>
      <c r="E249" s="67"/>
    </row>
    <row r="250" spans="3:5" x14ac:dyDescent="0.2">
      <c r="C250" s="239"/>
      <c r="D250" s="82"/>
      <c r="E250" s="67"/>
    </row>
    <row r="251" spans="3:5" x14ac:dyDescent="0.2">
      <c r="C251" s="239"/>
      <c r="D251" s="82"/>
      <c r="E251" s="67"/>
    </row>
    <row r="252" spans="3:5" x14ac:dyDescent="0.2">
      <c r="C252" s="239"/>
      <c r="D252" s="82"/>
      <c r="E252" s="67"/>
    </row>
    <row r="253" spans="3:5" x14ac:dyDescent="0.2">
      <c r="C253" s="239"/>
      <c r="D253" s="82"/>
      <c r="E253" s="67"/>
    </row>
    <row r="254" spans="3:5" x14ac:dyDescent="0.2">
      <c r="C254" s="239"/>
      <c r="D254" s="82"/>
      <c r="E254" s="67"/>
    </row>
    <row r="255" spans="3:5" x14ac:dyDescent="0.2">
      <c r="C255" s="239"/>
      <c r="D255" s="82"/>
      <c r="E255" s="67"/>
    </row>
    <row r="256" spans="3:5" x14ac:dyDescent="0.2">
      <c r="C256" s="239"/>
      <c r="D256" s="82"/>
      <c r="E256" s="67"/>
    </row>
    <row r="257" spans="3:5" x14ac:dyDescent="0.2">
      <c r="C257" s="239"/>
      <c r="D257" s="82"/>
      <c r="E257" s="67"/>
    </row>
    <row r="258" spans="3:5" x14ac:dyDescent="0.2">
      <c r="C258" s="239"/>
      <c r="D258" s="82"/>
      <c r="E258" s="67"/>
    </row>
    <row r="259" spans="3:5" x14ac:dyDescent="0.2">
      <c r="C259" s="239"/>
      <c r="D259" s="82"/>
      <c r="E259" s="67"/>
    </row>
    <row r="260" spans="3:5" x14ac:dyDescent="0.2">
      <c r="C260" s="239"/>
      <c r="D260" s="82"/>
      <c r="E260" s="67"/>
    </row>
    <row r="261" spans="3:5" x14ac:dyDescent="0.2">
      <c r="C261" s="239"/>
      <c r="D261" s="82"/>
      <c r="E261" s="67"/>
    </row>
    <row r="262" spans="3:5" x14ac:dyDescent="0.2">
      <c r="C262" s="239"/>
      <c r="D262" s="82"/>
      <c r="E262" s="67"/>
    </row>
    <row r="263" spans="3:5" x14ac:dyDescent="0.2">
      <c r="C263" s="239"/>
      <c r="D263" s="82"/>
      <c r="E263" s="67"/>
    </row>
    <row r="264" spans="3:5" x14ac:dyDescent="0.2">
      <c r="C264" s="239"/>
      <c r="D264" s="82"/>
      <c r="E264" s="67"/>
    </row>
    <row r="265" spans="3:5" x14ac:dyDescent="0.2">
      <c r="C265" s="239"/>
      <c r="D265" s="82"/>
      <c r="E265" s="67"/>
    </row>
    <row r="266" spans="3:5" x14ac:dyDescent="0.2">
      <c r="C266" s="239"/>
      <c r="D266" s="82"/>
      <c r="E266" s="67"/>
    </row>
    <row r="267" spans="3:5" x14ac:dyDescent="0.2">
      <c r="C267" s="239"/>
      <c r="D267" s="82"/>
      <c r="E267" s="67"/>
    </row>
    <row r="268" spans="3:5" x14ac:dyDescent="0.2">
      <c r="C268" s="239"/>
      <c r="D268" s="82"/>
      <c r="E268" s="67"/>
    </row>
    <row r="269" spans="3:5" x14ac:dyDescent="0.2">
      <c r="C269" s="239"/>
      <c r="D269" s="82"/>
      <c r="E269" s="67"/>
    </row>
    <row r="270" spans="3:5" x14ac:dyDescent="0.2">
      <c r="C270" s="239"/>
      <c r="D270" s="82"/>
      <c r="E270" s="67"/>
    </row>
    <row r="271" spans="3:5" x14ac:dyDescent="0.2">
      <c r="C271" s="239"/>
      <c r="D271" s="82"/>
      <c r="E271" s="67"/>
    </row>
    <row r="272" spans="3:5" x14ac:dyDescent="0.2">
      <c r="C272" s="239"/>
      <c r="D272" s="82"/>
      <c r="E272" s="67"/>
    </row>
    <row r="273" spans="3:5" x14ac:dyDescent="0.2">
      <c r="C273" s="239"/>
      <c r="D273" s="82"/>
      <c r="E273" s="67"/>
    </row>
    <row r="274" spans="3:5" x14ac:dyDescent="0.2">
      <c r="C274" s="239"/>
      <c r="D274" s="82"/>
      <c r="E274" s="67"/>
    </row>
    <row r="275" spans="3:5" x14ac:dyDescent="0.2">
      <c r="C275" s="239"/>
      <c r="D275" s="82"/>
      <c r="E275" s="67"/>
    </row>
    <row r="276" spans="3:5" x14ac:dyDescent="0.2">
      <c r="C276" s="239"/>
      <c r="D276" s="82"/>
      <c r="E276" s="67"/>
    </row>
    <row r="277" spans="3:5" x14ac:dyDescent="0.2">
      <c r="C277" s="239"/>
      <c r="D277" s="82"/>
      <c r="E277" s="67"/>
    </row>
    <row r="278" spans="3:5" x14ac:dyDescent="0.2">
      <c r="C278" s="239"/>
      <c r="D278" s="82"/>
      <c r="E278" s="67"/>
    </row>
    <row r="279" spans="3:5" x14ac:dyDescent="0.2">
      <c r="C279" s="239"/>
      <c r="D279" s="82"/>
      <c r="E279" s="67"/>
    </row>
    <row r="280" spans="3:5" x14ac:dyDescent="0.2">
      <c r="C280" s="239"/>
      <c r="D280" s="82"/>
      <c r="E280" s="67"/>
    </row>
    <row r="281" spans="3:5" x14ac:dyDescent="0.2">
      <c r="C281" s="239"/>
      <c r="D281" s="82"/>
      <c r="E281" s="67"/>
    </row>
    <row r="282" spans="3:5" x14ac:dyDescent="0.2">
      <c r="C282" s="239"/>
      <c r="D282" s="82"/>
      <c r="E282" s="67"/>
    </row>
    <row r="283" spans="3:5" x14ac:dyDescent="0.2">
      <c r="C283" s="239"/>
      <c r="D283" s="82"/>
      <c r="E283" s="67"/>
    </row>
    <row r="284" spans="3:5" x14ac:dyDescent="0.2">
      <c r="C284" s="239"/>
      <c r="D284" s="82"/>
      <c r="E284" s="67"/>
    </row>
    <row r="285" spans="3:5" x14ac:dyDescent="0.2">
      <c r="C285" s="239"/>
      <c r="D285" s="82"/>
      <c r="E285" s="67"/>
    </row>
    <row r="286" spans="3:5" x14ac:dyDescent="0.2">
      <c r="C286" s="239"/>
      <c r="D286" s="82"/>
      <c r="E286" s="67"/>
    </row>
    <row r="287" spans="3:5" x14ac:dyDescent="0.2">
      <c r="C287" s="239"/>
      <c r="D287" s="82"/>
      <c r="E287" s="67"/>
    </row>
    <row r="288" spans="3:5" x14ac:dyDescent="0.2">
      <c r="C288" s="239"/>
      <c r="D288" s="82"/>
      <c r="E288" s="67"/>
    </row>
    <row r="289" spans="3:5" x14ac:dyDescent="0.2">
      <c r="C289" s="239"/>
      <c r="D289" s="82"/>
      <c r="E289" s="67"/>
    </row>
    <row r="290" spans="3:5" x14ac:dyDescent="0.2">
      <c r="C290" s="239"/>
      <c r="D290" s="82"/>
      <c r="E290" s="67"/>
    </row>
    <row r="291" spans="3:5" x14ac:dyDescent="0.2">
      <c r="C291" s="239"/>
      <c r="D291" s="82"/>
      <c r="E291" s="67"/>
    </row>
    <row r="292" spans="3:5" x14ac:dyDescent="0.2">
      <c r="C292" s="239"/>
      <c r="D292" s="82"/>
      <c r="E292" s="67"/>
    </row>
    <row r="293" spans="3:5" x14ac:dyDescent="0.2">
      <c r="C293" s="239"/>
      <c r="D293" s="82"/>
      <c r="E293" s="67"/>
    </row>
    <row r="294" spans="3:5" x14ac:dyDescent="0.2">
      <c r="C294" s="239"/>
      <c r="D294" s="82"/>
      <c r="E294" s="67"/>
    </row>
    <row r="295" spans="3:5" x14ac:dyDescent="0.2">
      <c r="C295" s="239"/>
      <c r="D295" s="82"/>
      <c r="E295" s="67"/>
    </row>
    <row r="296" spans="3:5" x14ac:dyDescent="0.2">
      <c r="C296" s="239"/>
      <c r="D296" s="82"/>
      <c r="E296" s="67"/>
    </row>
    <row r="297" spans="3:5" x14ac:dyDescent="0.2">
      <c r="C297" s="239"/>
      <c r="D297" s="82"/>
      <c r="E297" s="67"/>
    </row>
    <row r="298" spans="3:5" x14ac:dyDescent="0.2">
      <c r="C298" s="239"/>
      <c r="D298" s="82"/>
      <c r="E298" s="67"/>
    </row>
    <row r="299" spans="3:5" x14ac:dyDescent="0.2">
      <c r="C299" s="239"/>
      <c r="D299" s="82"/>
      <c r="E299" s="67"/>
    </row>
    <row r="300" spans="3:5" x14ac:dyDescent="0.2">
      <c r="C300" s="239"/>
      <c r="D300" s="82"/>
      <c r="E300" s="67"/>
    </row>
    <row r="301" spans="3:5" x14ac:dyDescent="0.2">
      <c r="C301" s="239"/>
      <c r="D301" s="82"/>
      <c r="E301" s="67"/>
    </row>
    <row r="302" spans="3:5" x14ac:dyDescent="0.2">
      <c r="C302" s="239"/>
      <c r="D302" s="82"/>
      <c r="E302" s="67"/>
    </row>
    <row r="303" spans="3:5" x14ac:dyDescent="0.2">
      <c r="C303" s="239"/>
      <c r="D303" s="82"/>
      <c r="E303" s="67"/>
    </row>
    <row r="304" spans="3:5" x14ac:dyDescent="0.2">
      <c r="C304" s="239"/>
      <c r="D304" s="82"/>
      <c r="E304" s="67"/>
    </row>
    <row r="305" spans="3:5" x14ac:dyDescent="0.2">
      <c r="C305" s="239"/>
      <c r="D305" s="82"/>
      <c r="E305" s="67"/>
    </row>
    <row r="306" spans="3:5" x14ac:dyDescent="0.2">
      <c r="C306" s="239"/>
      <c r="D306" s="82"/>
      <c r="E306" s="67"/>
    </row>
    <row r="307" spans="3:5" x14ac:dyDescent="0.2">
      <c r="C307" s="239"/>
      <c r="D307" s="82"/>
      <c r="E307" s="67"/>
    </row>
    <row r="308" spans="3:5" x14ac:dyDescent="0.2">
      <c r="C308" s="239"/>
      <c r="D308" s="82"/>
      <c r="E308" s="67"/>
    </row>
    <row r="309" spans="3:5" x14ac:dyDescent="0.2">
      <c r="C309" s="239"/>
      <c r="D309" s="82"/>
      <c r="E309" s="67"/>
    </row>
    <row r="310" spans="3:5" x14ac:dyDescent="0.2">
      <c r="C310" s="239"/>
      <c r="D310" s="82"/>
      <c r="E310" s="67"/>
    </row>
    <row r="311" spans="3:5" x14ac:dyDescent="0.2">
      <c r="C311" s="239"/>
      <c r="D311" s="82"/>
      <c r="E311" s="67"/>
    </row>
    <row r="312" spans="3:5" x14ac:dyDescent="0.2">
      <c r="C312" s="239"/>
      <c r="D312" s="82"/>
      <c r="E312" s="67"/>
    </row>
    <row r="313" spans="3:5" x14ac:dyDescent="0.2">
      <c r="C313" s="239"/>
      <c r="D313" s="82"/>
      <c r="E313" s="67"/>
    </row>
    <row r="314" spans="3:5" x14ac:dyDescent="0.2">
      <c r="C314" s="239"/>
      <c r="D314" s="82"/>
      <c r="E314" s="67"/>
    </row>
    <row r="315" spans="3:5" x14ac:dyDescent="0.2">
      <c r="C315" s="239"/>
      <c r="D315" s="82"/>
      <c r="E315" s="67"/>
    </row>
    <row r="316" spans="3:5" x14ac:dyDescent="0.2">
      <c r="C316" s="239"/>
      <c r="D316" s="82"/>
      <c r="E316" s="67"/>
    </row>
    <row r="317" spans="3:5" x14ac:dyDescent="0.2">
      <c r="C317" s="239"/>
      <c r="D317" s="82"/>
      <c r="E317" s="67"/>
    </row>
    <row r="318" spans="3:5" x14ac:dyDescent="0.2">
      <c r="C318" s="239"/>
      <c r="D318" s="82"/>
      <c r="E318" s="67"/>
    </row>
    <row r="319" spans="3:5" x14ac:dyDescent="0.2">
      <c r="C319" s="239"/>
      <c r="D319" s="82"/>
      <c r="E319" s="67"/>
    </row>
    <row r="320" spans="3:5" x14ac:dyDescent="0.2">
      <c r="C320" s="239"/>
      <c r="D320" s="82"/>
      <c r="E320" s="67"/>
    </row>
    <row r="321" spans="3:5" x14ac:dyDescent="0.2">
      <c r="C321" s="239"/>
      <c r="D321" s="82"/>
      <c r="E321" s="67"/>
    </row>
    <row r="322" spans="3:5" x14ac:dyDescent="0.2">
      <c r="C322" s="239"/>
      <c r="D322" s="82"/>
      <c r="E322" s="67"/>
    </row>
    <row r="323" spans="3:5" x14ac:dyDescent="0.2">
      <c r="C323" s="239"/>
      <c r="D323" s="82"/>
      <c r="E323" s="67"/>
    </row>
    <row r="324" spans="3:5" x14ac:dyDescent="0.2">
      <c r="C324" s="239"/>
      <c r="D324" s="82"/>
      <c r="E324" s="67"/>
    </row>
    <row r="325" spans="3:5" x14ac:dyDescent="0.2">
      <c r="C325" s="239"/>
      <c r="D325" s="82"/>
      <c r="E325" s="67"/>
    </row>
    <row r="326" spans="3:5" x14ac:dyDescent="0.2">
      <c r="C326" s="239"/>
      <c r="D326" s="82"/>
      <c r="E326" s="67"/>
    </row>
    <row r="327" spans="3:5" x14ac:dyDescent="0.2">
      <c r="C327" s="239"/>
      <c r="D327" s="82"/>
      <c r="E327" s="67"/>
    </row>
    <row r="328" spans="3:5" x14ac:dyDescent="0.2">
      <c r="C328" s="239"/>
      <c r="D328" s="82"/>
      <c r="E328" s="67"/>
    </row>
    <row r="329" spans="3:5" x14ac:dyDescent="0.2">
      <c r="C329" s="239"/>
      <c r="D329" s="82"/>
      <c r="E329" s="67"/>
    </row>
    <row r="330" spans="3:5" x14ac:dyDescent="0.2">
      <c r="C330" s="239"/>
      <c r="D330" s="82"/>
      <c r="E330" s="67"/>
    </row>
    <row r="331" spans="3:5" x14ac:dyDescent="0.2">
      <c r="C331" s="239"/>
      <c r="D331" s="82"/>
      <c r="E331" s="67"/>
    </row>
    <row r="332" spans="3:5" x14ac:dyDescent="0.2">
      <c r="C332" s="239"/>
      <c r="D332" s="82"/>
      <c r="E332" s="67"/>
    </row>
    <row r="333" spans="3:5" x14ac:dyDescent="0.2">
      <c r="C333" s="239"/>
      <c r="D333" s="82"/>
      <c r="E333" s="67"/>
    </row>
    <row r="334" spans="3:5" x14ac:dyDescent="0.2">
      <c r="C334" s="239"/>
      <c r="D334" s="82"/>
      <c r="E334" s="67"/>
    </row>
    <row r="335" spans="3:5" x14ac:dyDescent="0.2">
      <c r="C335" s="239"/>
      <c r="D335" s="82"/>
      <c r="E335" s="67"/>
    </row>
    <row r="336" spans="3:5" x14ac:dyDescent="0.2">
      <c r="C336" s="239"/>
      <c r="D336" s="82"/>
      <c r="E336" s="67"/>
    </row>
    <row r="337" spans="3:5" x14ac:dyDescent="0.2">
      <c r="C337" s="239"/>
      <c r="D337" s="82"/>
      <c r="E337" s="67"/>
    </row>
    <row r="338" spans="3:5" x14ac:dyDescent="0.2">
      <c r="C338" s="239"/>
      <c r="D338" s="82"/>
      <c r="E338" s="67"/>
    </row>
    <row r="339" spans="3:5" x14ac:dyDescent="0.2">
      <c r="C339" s="239"/>
      <c r="D339" s="82"/>
      <c r="E339" s="67"/>
    </row>
    <row r="340" spans="3:5" x14ac:dyDescent="0.2">
      <c r="C340" s="239"/>
      <c r="D340" s="82"/>
      <c r="E340" s="67"/>
    </row>
    <row r="341" spans="3:5" x14ac:dyDescent="0.2">
      <c r="C341" s="239"/>
      <c r="D341" s="82"/>
      <c r="E341" s="67"/>
    </row>
    <row r="342" spans="3:5" x14ac:dyDescent="0.2">
      <c r="C342" s="239"/>
      <c r="D342" s="82"/>
      <c r="E342" s="67"/>
    </row>
    <row r="343" spans="3:5" x14ac:dyDescent="0.2">
      <c r="C343" s="239"/>
      <c r="D343" s="82"/>
      <c r="E343" s="67"/>
    </row>
    <row r="344" spans="3:5" x14ac:dyDescent="0.2">
      <c r="C344" s="239"/>
      <c r="D344" s="82"/>
      <c r="E344" s="67"/>
    </row>
    <row r="345" spans="3:5" x14ac:dyDescent="0.2">
      <c r="C345" s="239"/>
      <c r="D345" s="82"/>
      <c r="E345" s="67"/>
    </row>
    <row r="346" spans="3:5" x14ac:dyDescent="0.2">
      <c r="C346" s="239"/>
      <c r="D346" s="82"/>
      <c r="E346" s="67"/>
    </row>
    <row r="347" spans="3:5" x14ac:dyDescent="0.2">
      <c r="C347" s="239"/>
      <c r="D347" s="82"/>
      <c r="E347" s="67"/>
    </row>
    <row r="348" spans="3:5" x14ac:dyDescent="0.2">
      <c r="C348" s="239"/>
      <c r="D348" s="82"/>
      <c r="E348" s="67"/>
    </row>
    <row r="349" spans="3:5" x14ac:dyDescent="0.2">
      <c r="C349" s="239"/>
      <c r="D349" s="82"/>
      <c r="E349" s="67"/>
    </row>
    <row r="350" spans="3:5" x14ac:dyDescent="0.2">
      <c r="C350" s="239"/>
      <c r="D350" s="82"/>
      <c r="E350" s="67"/>
    </row>
    <row r="351" spans="3:5" x14ac:dyDescent="0.2">
      <c r="C351" s="239"/>
      <c r="D351" s="82"/>
      <c r="E351" s="67"/>
    </row>
    <row r="352" spans="3:5" x14ac:dyDescent="0.2">
      <c r="C352" s="239"/>
      <c r="D352" s="82"/>
      <c r="E352" s="67"/>
    </row>
    <row r="353" spans="3:5" x14ac:dyDescent="0.2">
      <c r="C353" s="239"/>
      <c r="D353" s="82"/>
      <c r="E353" s="67"/>
    </row>
    <row r="354" spans="3:5" x14ac:dyDescent="0.2">
      <c r="C354" s="239"/>
      <c r="D354" s="82"/>
      <c r="E354" s="67"/>
    </row>
    <row r="355" spans="3:5" x14ac:dyDescent="0.2">
      <c r="C355" s="239"/>
      <c r="D355" s="82"/>
      <c r="E355" s="67"/>
    </row>
    <row r="356" spans="3:5" x14ac:dyDescent="0.2">
      <c r="C356" s="239"/>
      <c r="D356" s="82"/>
      <c r="E356" s="67"/>
    </row>
    <row r="357" spans="3:5" x14ac:dyDescent="0.2">
      <c r="C357" s="239"/>
      <c r="D357" s="82"/>
      <c r="E357" s="67"/>
    </row>
    <row r="358" spans="3:5" x14ac:dyDescent="0.2">
      <c r="C358" s="239"/>
      <c r="D358" s="82"/>
      <c r="E358" s="67"/>
    </row>
    <row r="359" spans="3:5" x14ac:dyDescent="0.2">
      <c r="C359" s="239"/>
      <c r="D359" s="82"/>
      <c r="E359" s="67"/>
    </row>
    <row r="360" spans="3:5" x14ac:dyDescent="0.2">
      <c r="C360" s="239"/>
      <c r="D360" s="82"/>
      <c r="E360" s="67"/>
    </row>
    <row r="361" spans="3:5" x14ac:dyDescent="0.2">
      <c r="C361" s="239"/>
      <c r="D361" s="82"/>
      <c r="E361" s="67"/>
    </row>
    <row r="362" spans="3:5" x14ac:dyDescent="0.2">
      <c r="C362" s="239"/>
      <c r="D362" s="82"/>
      <c r="E362" s="67"/>
    </row>
    <row r="363" spans="3:5" x14ac:dyDescent="0.2">
      <c r="C363" s="239"/>
      <c r="D363" s="82"/>
      <c r="E363" s="67"/>
    </row>
    <row r="364" spans="3:5" x14ac:dyDescent="0.2">
      <c r="C364" s="239"/>
      <c r="D364" s="82"/>
      <c r="E364" s="67"/>
    </row>
    <row r="365" spans="3:5" x14ac:dyDescent="0.2">
      <c r="C365" s="239"/>
      <c r="D365" s="82"/>
      <c r="E365" s="67"/>
    </row>
    <row r="366" spans="3:5" x14ac:dyDescent="0.2">
      <c r="C366" s="239"/>
      <c r="D366" s="82"/>
      <c r="E366" s="67"/>
    </row>
    <row r="367" spans="3:5" x14ac:dyDescent="0.2">
      <c r="C367" s="239"/>
      <c r="D367" s="82"/>
      <c r="E367" s="67"/>
    </row>
    <row r="368" spans="3:5" x14ac:dyDescent="0.2">
      <c r="C368" s="239"/>
      <c r="D368" s="82"/>
      <c r="E368" s="67"/>
    </row>
    <row r="369" spans="3:5" x14ac:dyDescent="0.2">
      <c r="C369" s="239"/>
      <c r="D369" s="82"/>
      <c r="E369" s="67"/>
    </row>
    <row r="370" spans="3:5" x14ac:dyDescent="0.2">
      <c r="C370" s="239"/>
      <c r="D370" s="82"/>
      <c r="E370" s="67"/>
    </row>
    <row r="371" spans="3:5" x14ac:dyDescent="0.2">
      <c r="C371" s="239"/>
      <c r="D371" s="82"/>
      <c r="E371" s="67"/>
    </row>
    <row r="372" spans="3:5" x14ac:dyDescent="0.2">
      <c r="C372" s="239"/>
      <c r="D372" s="82"/>
      <c r="E372" s="67"/>
    </row>
    <row r="373" spans="3:5" x14ac:dyDescent="0.2">
      <c r="C373" s="239"/>
      <c r="D373" s="82"/>
      <c r="E373" s="67"/>
    </row>
    <row r="374" spans="3:5" x14ac:dyDescent="0.2">
      <c r="C374" s="239"/>
      <c r="D374" s="82"/>
      <c r="E374" s="67"/>
    </row>
    <row r="375" spans="3:5" x14ac:dyDescent="0.2">
      <c r="C375" s="239"/>
      <c r="D375" s="82"/>
      <c r="E375" s="67"/>
    </row>
    <row r="376" spans="3:5" x14ac:dyDescent="0.2">
      <c r="C376" s="239"/>
      <c r="D376" s="82"/>
      <c r="E376" s="67"/>
    </row>
    <row r="377" spans="3:5" x14ac:dyDescent="0.2">
      <c r="C377" s="239"/>
      <c r="D377" s="82"/>
      <c r="E377" s="67"/>
    </row>
    <row r="378" spans="3:5" x14ac:dyDescent="0.2">
      <c r="C378" s="239"/>
      <c r="D378" s="82"/>
      <c r="E378" s="67"/>
    </row>
    <row r="379" spans="3:5" x14ac:dyDescent="0.2">
      <c r="C379" s="239"/>
      <c r="D379" s="82"/>
      <c r="E379" s="67"/>
    </row>
    <row r="380" spans="3:5" x14ac:dyDescent="0.2">
      <c r="C380" s="239"/>
      <c r="D380" s="82"/>
      <c r="E380" s="67"/>
    </row>
    <row r="381" spans="3:5" x14ac:dyDescent="0.2">
      <c r="C381" s="239"/>
      <c r="D381" s="82"/>
      <c r="E381" s="67"/>
    </row>
    <row r="382" spans="3:5" x14ac:dyDescent="0.2">
      <c r="C382" s="239"/>
      <c r="D382" s="82"/>
      <c r="E382" s="67"/>
    </row>
    <row r="383" spans="3:5" x14ac:dyDescent="0.2">
      <c r="C383" s="239"/>
      <c r="D383" s="82"/>
      <c r="E383" s="67"/>
    </row>
    <row r="384" spans="3:5" x14ac:dyDescent="0.2">
      <c r="C384" s="239"/>
      <c r="D384" s="82"/>
      <c r="E384" s="67"/>
    </row>
    <row r="385" spans="3:5" x14ac:dyDescent="0.2">
      <c r="C385" s="239"/>
      <c r="D385" s="82"/>
      <c r="E385" s="67"/>
    </row>
    <row r="386" spans="3:5" x14ac:dyDescent="0.2">
      <c r="C386" s="239"/>
      <c r="D386" s="82"/>
      <c r="E386" s="67"/>
    </row>
    <row r="387" spans="3:5" x14ac:dyDescent="0.2">
      <c r="C387" s="239"/>
      <c r="D387" s="82"/>
      <c r="E387" s="67"/>
    </row>
    <row r="388" spans="3:5" x14ac:dyDescent="0.2">
      <c r="C388" s="239"/>
      <c r="D388" s="82"/>
      <c r="E388" s="67"/>
    </row>
    <row r="389" spans="3:5" x14ac:dyDescent="0.2">
      <c r="C389" s="239"/>
      <c r="D389" s="82"/>
      <c r="E389" s="67"/>
    </row>
    <row r="390" spans="3:5" x14ac:dyDescent="0.2">
      <c r="C390" s="239"/>
      <c r="D390" s="82"/>
      <c r="E390" s="67"/>
    </row>
    <row r="391" spans="3:5" x14ac:dyDescent="0.2">
      <c r="C391" s="239"/>
      <c r="D391" s="82"/>
      <c r="E391" s="67"/>
    </row>
    <row r="392" spans="3:5" x14ac:dyDescent="0.2">
      <c r="C392" s="239"/>
      <c r="D392" s="82"/>
      <c r="E392" s="67"/>
    </row>
    <row r="393" spans="3:5" x14ac:dyDescent="0.2">
      <c r="C393" s="239"/>
      <c r="D393" s="82"/>
      <c r="E393" s="67"/>
    </row>
    <row r="394" spans="3:5" x14ac:dyDescent="0.2">
      <c r="C394" s="239"/>
      <c r="D394" s="82"/>
      <c r="E394" s="67"/>
    </row>
    <row r="395" spans="3:5" x14ac:dyDescent="0.2">
      <c r="C395" s="239"/>
      <c r="D395" s="82"/>
      <c r="E395" s="67"/>
    </row>
    <row r="396" spans="3:5" x14ac:dyDescent="0.2">
      <c r="C396" s="239"/>
      <c r="D396" s="82"/>
      <c r="E396" s="67"/>
    </row>
    <row r="397" spans="3:5" x14ac:dyDescent="0.2">
      <c r="C397" s="239"/>
      <c r="D397" s="82"/>
      <c r="E397" s="67"/>
    </row>
    <row r="398" spans="3:5" x14ac:dyDescent="0.2">
      <c r="C398" s="239"/>
      <c r="D398" s="82"/>
      <c r="E398" s="67"/>
    </row>
    <row r="399" spans="3:5" x14ac:dyDescent="0.2">
      <c r="C399" s="239"/>
      <c r="D399" s="82"/>
      <c r="E399" s="67"/>
    </row>
    <row r="400" spans="3:5" x14ac:dyDescent="0.2">
      <c r="C400" s="239"/>
      <c r="D400" s="82"/>
      <c r="E400" s="67"/>
    </row>
    <row r="401" spans="3:5" x14ac:dyDescent="0.2">
      <c r="C401" s="239"/>
      <c r="D401" s="82"/>
      <c r="E401" s="67"/>
    </row>
    <row r="402" spans="3:5" x14ac:dyDescent="0.2">
      <c r="C402" s="239"/>
      <c r="D402" s="82"/>
      <c r="E402" s="67"/>
    </row>
    <row r="403" spans="3:5" x14ac:dyDescent="0.2">
      <c r="C403" s="239"/>
      <c r="D403" s="82"/>
      <c r="E403" s="67"/>
    </row>
    <row r="404" spans="3:5" x14ac:dyDescent="0.2">
      <c r="C404" s="239"/>
      <c r="D404" s="82"/>
      <c r="E404" s="67"/>
    </row>
    <row r="405" spans="3:5" x14ac:dyDescent="0.2">
      <c r="C405" s="239"/>
      <c r="D405" s="82"/>
      <c r="E405" s="67"/>
    </row>
    <row r="406" spans="3:5" x14ac:dyDescent="0.2">
      <c r="C406" s="239"/>
      <c r="D406" s="82"/>
      <c r="E406" s="67"/>
    </row>
    <row r="407" spans="3:5" x14ac:dyDescent="0.2">
      <c r="C407" s="239"/>
      <c r="D407" s="82"/>
      <c r="E407" s="67"/>
    </row>
    <row r="408" spans="3:5" x14ac:dyDescent="0.2">
      <c r="C408" s="239"/>
      <c r="D408" s="82"/>
      <c r="E408" s="67"/>
    </row>
    <row r="409" spans="3:5" x14ac:dyDescent="0.2">
      <c r="C409" s="239"/>
      <c r="D409" s="82"/>
      <c r="E409" s="67"/>
    </row>
    <row r="410" spans="3:5" x14ac:dyDescent="0.2">
      <c r="C410" s="239"/>
      <c r="D410" s="82"/>
      <c r="E410" s="67"/>
    </row>
    <row r="411" spans="3:5" x14ac:dyDescent="0.2">
      <c r="C411" s="239"/>
      <c r="D411" s="82"/>
      <c r="E411" s="67"/>
    </row>
    <row r="412" spans="3:5" x14ac:dyDescent="0.2">
      <c r="C412" s="239"/>
      <c r="D412" s="82"/>
      <c r="E412" s="67"/>
    </row>
    <row r="413" spans="3:5" x14ac:dyDescent="0.2">
      <c r="C413" s="239"/>
      <c r="D413" s="82"/>
      <c r="E413" s="67"/>
    </row>
    <row r="414" spans="3:5" x14ac:dyDescent="0.2">
      <c r="C414" s="239"/>
      <c r="D414" s="82"/>
      <c r="E414" s="67"/>
    </row>
    <row r="415" spans="3:5" x14ac:dyDescent="0.2">
      <c r="C415" s="239"/>
      <c r="D415" s="82"/>
      <c r="E415" s="67"/>
    </row>
    <row r="416" spans="3:5" x14ac:dyDescent="0.2">
      <c r="C416" s="239"/>
      <c r="D416" s="82"/>
      <c r="E416" s="67"/>
    </row>
    <row r="417" spans="3:5" x14ac:dyDescent="0.2">
      <c r="C417" s="239"/>
      <c r="D417" s="82"/>
      <c r="E417" s="67"/>
    </row>
    <row r="418" spans="3:5" x14ac:dyDescent="0.2">
      <c r="C418" s="239"/>
      <c r="D418" s="82"/>
      <c r="E418" s="67"/>
    </row>
    <row r="419" spans="3:5" x14ac:dyDescent="0.2">
      <c r="C419" s="239"/>
      <c r="D419" s="82"/>
      <c r="E419" s="67"/>
    </row>
    <row r="420" spans="3:5" x14ac:dyDescent="0.2">
      <c r="C420" s="239"/>
      <c r="D420" s="82"/>
      <c r="E420" s="67"/>
    </row>
    <row r="421" spans="3:5" x14ac:dyDescent="0.2">
      <c r="C421" s="239"/>
      <c r="D421" s="82"/>
      <c r="E421" s="67"/>
    </row>
    <row r="422" spans="3:5" x14ac:dyDescent="0.2">
      <c r="C422" s="239"/>
      <c r="D422" s="82"/>
      <c r="E422" s="67"/>
    </row>
    <row r="423" spans="3:5" x14ac:dyDescent="0.2">
      <c r="C423" s="239"/>
      <c r="D423" s="82"/>
      <c r="E423" s="67"/>
    </row>
    <row r="424" spans="3:5" x14ac:dyDescent="0.2">
      <c r="C424" s="239"/>
      <c r="D424" s="82"/>
      <c r="E424" s="67"/>
    </row>
    <row r="425" spans="3:5" x14ac:dyDescent="0.2">
      <c r="C425" s="239"/>
      <c r="D425" s="82"/>
      <c r="E425" s="67"/>
    </row>
    <row r="426" spans="3:5" x14ac:dyDescent="0.2">
      <c r="C426" s="239"/>
      <c r="D426" s="82"/>
      <c r="E426" s="67"/>
    </row>
    <row r="427" spans="3:5" x14ac:dyDescent="0.2">
      <c r="C427" s="239"/>
      <c r="D427" s="82"/>
      <c r="E427" s="67"/>
    </row>
    <row r="428" spans="3:5" x14ac:dyDescent="0.2">
      <c r="C428" s="239"/>
      <c r="D428" s="82"/>
      <c r="E428" s="67"/>
    </row>
    <row r="429" spans="3:5" x14ac:dyDescent="0.2">
      <c r="C429" s="239"/>
      <c r="D429" s="82"/>
      <c r="E429" s="67"/>
    </row>
    <row r="430" spans="3:5" x14ac:dyDescent="0.2">
      <c r="C430" s="239"/>
      <c r="D430" s="82"/>
      <c r="E430" s="67"/>
    </row>
    <row r="431" spans="3:5" x14ac:dyDescent="0.2">
      <c r="C431" s="239"/>
      <c r="D431" s="82"/>
      <c r="E431" s="67"/>
    </row>
    <row r="432" spans="3:5" x14ac:dyDescent="0.2">
      <c r="C432" s="239"/>
      <c r="D432" s="82"/>
      <c r="E432" s="67"/>
    </row>
    <row r="433" spans="3:5" x14ac:dyDescent="0.2">
      <c r="C433" s="239"/>
      <c r="D433" s="82"/>
      <c r="E433" s="67"/>
    </row>
    <row r="434" spans="3:5" x14ac:dyDescent="0.2">
      <c r="C434" s="239"/>
      <c r="D434" s="82"/>
      <c r="E434" s="67"/>
    </row>
    <row r="435" spans="3:5" x14ac:dyDescent="0.2">
      <c r="C435" s="239"/>
      <c r="D435" s="82"/>
      <c r="E435" s="67"/>
    </row>
    <row r="436" spans="3:5" x14ac:dyDescent="0.2">
      <c r="C436" s="239"/>
      <c r="D436" s="82"/>
      <c r="E436" s="67"/>
    </row>
    <row r="437" spans="3:5" x14ac:dyDescent="0.2">
      <c r="C437" s="239"/>
      <c r="D437" s="82"/>
      <c r="E437" s="67"/>
    </row>
    <row r="438" spans="3:5" x14ac:dyDescent="0.2">
      <c r="C438" s="239"/>
      <c r="D438" s="82"/>
      <c r="E438" s="67"/>
    </row>
    <row r="439" spans="3:5" x14ac:dyDescent="0.2">
      <c r="C439" s="239"/>
      <c r="D439" s="82"/>
      <c r="E439" s="67"/>
    </row>
    <row r="440" spans="3:5" x14ac:dyDescent="0.2">
      <c r="C440" s="239"/>
      <c r="D440" s="82"/>
      <c r="E440" s="67"/>
    </row>
    <row r="441" spans="3:5" x14ac:dyDescent="0.2">
      <c r="C441" s="239"/>
      <c r="D441" s="82"/>
      <c r="E441" s="67"/>
    </row>
    <row r="442" spans="3:5" x14ac:dyDescent="0.2">
      <c r="C442" s="239"/>
      <c r="D442" s="82"/>
      <c r="E442" s="67"/>
    </row>
    <row r="443" spans="3:5" x14ac:dyDescent="0.2">
      <c r="C443" s="239"/>
      <c r="D443" s="82"/>
      <c r="E443" s="67"/>
    </row>
    <row r="444" spans="3:5" x14ac:dyDescent="0.2">
      <c r="C444" s="239"/>
      <c r="D444" s="82"/>
      <c r="E444" s="67"/>
    </row>
    <row r="445" spans="3:5" x14ac:dyDescent="0.2">
      <c r="C445" s="239"/>
      <c r="D445" s="82"/>
      <c r="E445" s="67"/>
    </row>
    <row r="446" spans="3:5" x14ac:dyDescent="0.2">
      <c r="C446" s="239"/>
      <c r="D446" s="82"/>
      <c r="E446" s="67"/>
    </row>
    <row r="447" spans="3:5" x14ac:dyDescent="0.2">
      <c r="C447" s="239"/>
      <c r="D447" s="82"/>
      <c r="E447" s="67"/>
    </row>
    <row r="448" spans="3:5" x14ac:dyDescent="0.2">
      <c r="C448" s="239"/>
      <c r="D448" s="82"/>
      <c r="E448" s="67"/>
    </row>
    <row r="449" spans="3:5" x14ac:dyDescent="0.2">
      <c r="C449" s="239"/>
      <c r="D449" s="82"/>
      <c r="E449" s="67"/>
    </row>
    <row r="450" spans="3:5" x14ac:dyDescent="0.2">
      <c r="C450" s="239"/>
      <c r="D450" s="82"/>
      <c r="E450" s="67"/>
    </row>
    <row r="451" spans="3:5" x14ac:dyDescent="0.2">
      <c r="C451" s="239"/>
      <c r="D451" s="82"/>
      <c r="E451" s="67"/>
    </row>
    <row r="452" spans="3:5" x14ac:dyDescent="0.2">
      <c r="C452" s="239"/>
      <c r="D452" s="82"/>
      <c r="E452" s="67"/>
    </row>
    <row r="453" spans="3:5" x14ac:dyDescent="0.2">
      <c r="C453" s="239"/>
      <c r="D453" s="82"/>
      <c r="E453" s="67"/>
    </row>
    <row r="454" spans="3:5" x14ac:dyDescent="0.2">
      <c r="C454" s="239"/>
      <c r="D454" s="82"/>
      <c r="E454" s="67"/>
    </row>
    <row r="455" spans="3:5" x14ac:dyDescent="0.2">
      <c r="C455" s="239"/>
      <c r="D455" s="82"/>
      <c r="E455" s="67"/>
    </row>
    <row r="456" spans="3:5" x14ac:dyDescent="0.2">
      <c r="C456" s="239"/>
      <c r="D456" s="82"/>
      <c r="E456" s="67"/>
    </row>
    <row r="457" spans="3:5" x14ac:dyDescent="0.2">
      <c r="C457" s="239"/>
      <c r="D457" s="82"/>
      <c r="E457" s="67"/>
    </row>
    <row r="458" spans="3:5" x14ac:dyDescent="0.2">
      <c r="C458" s="239"/>
      <c r="D458" s="82"/>
      <c r="E458" s="67"/>
    </row>
    <row r="459" spans="3:5" x14ac:dyDescent="0.2">
      <c r="C459" s="239"/>
      <c r="D459" s="82"/>
      <c r="E459" s="67"/>
    </row>
    <row r="460" spans="3:5" x14ac:dyDescent="0.2">
      <c r="C460" s="239"/>
      <c r="D460" s="82"/>
      <c r="E460" s="67"/>
    </row>
    <row r="461" spans="3:5" x14ac:dyDescent="0.2">
      <c r="C461" s="239"/>
      <c r="D461" s="82"/>
      <c r="E461" s="67"/>
    </row>
    <row r="462" spans="3:5" x14ac:dyDescent="0.2">
      <c r="C462" s="239"/>
      <c r="D462" s="82"/>
      <c r="E462" s="67"/>
    </row>
    <row r="463" spans="3:5" x14ac:dyDescent="0.2">
      <c r="C463" s="239"/>
      <c r="D463" s="82"/>
      <c r="E463" s="67"/>
    </row>
    <row r="464" spans="3:5" x14ac:dyDescent="0.2">
      <c r="C464" s="239"/>
      <c r="D464" s="82"/>
      <c r="E464" s="67"/>
    </row>
    <row r="465" spans="3:5" x14ac:dyDescent="0.2">
      <c r="C465" s="239"/>
      <c r="D465" s="82"/>
      <c r="E465" s="67"/>
    </row>
    <row r="466" spans="3:5" x14ac:dyDescent="0.2">
      <c r="C466" s="239"/>
      <c r="D466" s="82"/>
      <c r="E466" s="67"/>
    </row>
    <row r="467" spans="3:5" x14ac:dyDescent="0.2">
      <c r="C467" s="239"/>
      <c r="D467" s="82"/>
      <c r="E467" s="67"/>
    </row>
    <row r="468" spans="3:5" x14ac:dyDescent="0.2">
      <c r="C468" s="239"/>
      <c r="D468" s="82"/>
      <c r="E468" s="67"/>
    </row>
    <row r="469" spans="3:5" x14ac:dyDescent="0.2">
      <c r="C469" s="239"/>
      <c r="D469" s="82"/>
      <c r="E469" s="67"/>
    </row>
    <row r="470" spans="3:5" x14ac:dyDescent="0.2">
      <c r="C470" s="239"/>
      <c r="D470" s="82"/>
      <c r="E470" s="67"/>
    </row>
    <row r="471" spans="3:5" x14ac:dyDescent="0.2">
      <c r="C471" s="239"/>
      <c r="D471" s="82"/>
      <c r="E471" s="67"/>
    </row>
    <row r="472" spans="3:5" x14ac:dyDescent="0.2">
      <c r="C472" s="239"/>
      <c r="D472" s="82"/>
      <c r="E472" s="67"/>
    </row>
    <row r="473" spans="3:5" x14ac:dyDescent="0.2">
      <c r="C473" s="239"/>
      <c r="D473" s="82"/>
      <c r="E473" s="67"/>
    </row>
    <row r="474" spans="3:5" x14ac:dyDescent="0.2">
      <c r="C474" s="239"/>
      <c r="D474" s="82"/>
      <c r="E474" s="67"/>
    </row>
    <row r="475" spans="3:5" x14ac:dyDescent="0.2">
      <c r="C475" s="239"/>
      <c r="D475" s="82"/>
      <c r="E475" s="67"/>
    </row>
    <row r="476" spans="3:5" x14ac:dyDescent="0.2">
      <c r="C476" s="239"/>
      <c r="D476" s="82"/>
      <c r="E476" s="67"/>
    </row>
    <row r="477" spans="3:5" x14ac:dyDescent="0.2">
      <c r="C477" s="239"/>
      <c r="D477" s="82"/>
      <c r="E477" s="67"/>
    </row>
    <row r="478" spans="3:5" x14ac:dyDescent="0.2">
      <c r="C478" s="239"/>
      <c r="D478" s="82"/>
      <c r="E478" s="67"/>
    </row>
    <row r="479" spans="3:5" x14ac:dyDescent="0.2">
      <c r="C479" s="239"/>
      <c r="D479" s="82"/>
      <c r="E479" s="67"/>
    </row>
    <row r="480" spans="3:5" x14ac:dyDescent="0.2">
      <c r="C480" s="239"/>
      <c r="D480" s="82"/>
      <c r="E480" s="67"/>
    </row>
    <row r="481" spans="3:5" x14ac:dyDescent="0.2">
      <c r="C481" s="239"/>
      <c r="D481" s="82"/>
      <c r="E481" s="67"/>
    </row>
    <row r="482" spans="3:5" x14ac:dyDescent="0.2">
      <c r="C482" s="239"/>
      <c r="D482" s="82"/>
      <c r="E482" s="67"/>
    </row>
    <row r="483" spans="3:5" x14ac:dyDescent="0.2">
      <c r="C483" s="239"/>
      <c r="D483" s="82"/>
      <c r="E483" s="67"/>
    </row>
    <row r="484" spans="3:5" x14ac:dyDescent="0.2">
      <c r="C484" s="239"/>
      <c r="D484" s="82"/>
      <c r="E484" s="67"/>
    </row>
    <row r="485" spans="3:5" x14ac:dyDescent="0.2">
      <c r="C485" s="239"/>
      <c r="D485" s="82"/>
      <c r="E485" s="67"/>
    </row>
    <row r="486" spans="3:5" x14ac:dyDescent="0.2">
      <c r="C486" s="239"/>
      <c r="D486" s="82"/>
      <c r="E486" s="67"/>
    </row>
    <row r="487" spans="3:5" x14ac:dyDescent="0.2">
      <c r="C487" s="239"/>
      <c r="D487" s="82"/>
      <c r="E487" s="67"/>
    </row>
    <row r="488" spans="3:5" x14ac:dyDescent="0.2">
      <c r="C488" s="239"/>
      <c r="D488" s="82"/>
      <c r="E488" s="67"/>
    </row>
    <row r="489" spans="3:5" x14ac:dyDescent="0.2">
      <c r="C489" s="239"/>
      <c r="D489" s="82"/>
      <c r="E489" s="67"/>
    </row>
    <row r="490" spans="3:5" x14ac:dyDescent="0.2">
      <c r="C490" s="239"/>
      <c r="D490" s="82"/>
      <c r="E490" s="67"/>
    </row>
    <row r="491" spans="3:5" x14ac:dyDescent="0.2">
      <c r="C491" s="239"/>
      <c r="D491" s="82"/>
      <c r="E491" s="67"/>
    </row>
    <row r="492" spans="3:5" x14ac:dyDescent="0.2">
      <c r="C492" s="239"/>
      <c r="D492" s="82"/>
      <c r="E492" s="67"/>
    </row>
    <row r="493" spans="3:5" x14ac:dyDescent="0.2">
      <c r="C493" s="239"/>
      <c r="D493" s="82"/>
      <c r="E493" s="67"/>
    </row>
    <row r="494" spans="3:5" x14ac:dyDescent="0.2">
      <c r="C494" s="239"/>
      <c r="D494" s="82"/>
      <c r="E494" s="67"/>
    </row>
    <row r="495" spans="3:5" x14ac:dyDescent="0.2">
      <c r="C495" s="239"/>
      <c r="D495" s="82"/>
      <c r="E495" s="67"/>
    </row>
    <row r="496" spans="3:5" x14ac:dyDescent="0.2">
      <c r="C496" s="239"/>
      <c r="D496" s="82"/>
      <c r="E496" s="67"/>
    </row>
    <row r="497" spans="3:5" x14ac:dyDescent="0.2">
      <c r="C497" s="239"/>
      <c r="D497" s="82"/>
      <c r="E497" s="67"/>
    </row>
    <row r="498" spans="3:5" x14ac:dyDescent="0.2">
      <c r="C498" s="239"/>
      <c r="D498" s="82"/>
      <c r="E498" s="67"/>
    </row>
    <row r="499" spans="3:5" x14ac:dyDescent="0.2">
      <c r="C499" s="239"/>
      <c r="D499" s="82"/>
      <c r="E499" s="67"/>
    </row>
    <row r="500" spans="3:5" x14ac:dyDescent="0.2">
      <c r="C500" s="239"/>
      <c r="D500" s="82"/>
      <c r="E500" s="67"/>
    </row>
    <row r="501" spans="3:5" x14ac:dyDescent="0.2">
      <c r="C501" s="239"/>
      <c r="D501" s="82"/>
      <c r="E501" s="67"/>
    </row>
    <row r="502" spans="3:5" x14ac:dyDescent="0.2">
      <c r="C502" s="239"/>
      <c r="D502" s="82"/>
      <c r="E502" s="67"/>
    </row>
    <row r="503" spans="3:5" x14ac:dyDescent="0.2">
      <c r="C503" s="239"/>
      <c r="D503" s="82"/>
      <c r="E503" s="67"/>
    </row>
    <row r="504" spans="3:5" x14ac:dyDescent="0.2">
      <c r="C504" s="239"/>
      <c r="D504" s="82"/>
      <c r="E504" s="67"/>
    </row>
    <row r="505" spans="3:5" x14ac:dyDescent="0.2">
      <c r="C505" s="239"/>
      <c r="D505" s="82"/>
      <c r="E505" s="67"/>
    </row>
    <row r="506" spans="3:5" x14ac:dyDescent="0.2">
      <c r="C506" s="239"/>
      <c r="D506" s="82"/>
      <c r="E506" s="67"/>
    </row>
    <row r="507" spans="3:5" x14ac:dyDescent="0.2">
      <c r="C507" s="239"/>
      <c r="D507" s="82"/>
      <c r="E507" s="67"/>
    </row>
    <row r="508" spans="3:5" x14ac:dyDescent="0.2">
      <c r="C508" s="239"/>
      <c r="D508" s="82"/>
      <c r="E508" s="67"/>
    </row>
    <row r="509" spans="3:5" x14ac:dyDescent="0.2">
      <c r="C509" s="239"/>
      <c r="D509" s="82"/>
      <c r="E509" s="67"/>
    </row>
    <row r="510" spans="3:5" x14ac:dyDescent="0.2">
      <c r="C510" s="239"/>
      <c r="D510" s="82"/>
      <c r="E510" s="67"/>
    </row>
    <row r="511" spans="3:5" x14ac:dyDescent="0.2">
      <c r="C511" s="239"/>
      <c r="D511" s="82"/>
      <c r="E511" s="67"/>
    </row>
    <row r="512" spans="3:5" x14ac:dyDescent="0.2">
      <c r="C512" s="239"/>
      <c r="D512" s="82"/>
      <c r="E512" s="67"/>
    </row>
    <row r="513" spans="3:5" x14ac:dyDescent="0.2">
      <c r="C513" s="239"/>
      <c r="D513" s="82"/>
      <c r="E513" s="67"/>
    </row>
    <row r="514" spans="3:5" x14ac:dyDescent="0.2">
      <c r="C514" s="239"/>
      <c r="D514" s="82"/>
      <c r="E514" s="67"/>
    </row>
    <row r="515" spans="3:5" x14ac:dyDescent="0.2">
      <c r="C515" s="239"/>
      <c r="D515" s="82"/>
      <c r="E515" s="67"/>
    </row>
    <row r="516" spans="3:5" x14ac:dyDescent="0.2">
      <c r="C516" s="239"/>
      <c r="D516" s="82"/>
      <c r="E516" s="67"/>
    </row>
    <row r="517" spans="3:5" x14ac:dyDescent="0.2">
      <c r="C517" s="239"/>
      <c r="D517" s="82"/>
      <c r="E517" s="67"/>
    </row>
    <row r="518" spans="3:5" x14ac:dyDescent="0.2">
      <c r="C518" s="239"/>
      <c r="D518" s="82"/>
      <c r="E518" s="67"/>
    </row>
    <row r="519" spans="3:5" x14ac:dyDescent="0.2">
      <c r="C519" s="239"/>
      <c r="D519" s="82"/>
      <c r="E519" s="67"/>
    </row>
    <row r="520" spans="3:5" x14ac:dyDescent="0.2">
      <c r="C520" s="239"/>
      <c r="D520" s="82"/>
      <c r="E520" s="67"/>
    </row>
    <row r="521" spans="3:5" x14ac:dyDescent="0.2">
      <c r="C521" s="239"/>
      <c r="D521" s="82"/>
      <c r="E521" s="67"/>
    </row>
    <row r="522" spans="3:5" x14ac:dyDescent="0.2">
      <c r="C522" s="239"/>
      <c r="D522" s="82"/>
      <c r="E522" s="67"/>
    </row>
    <row r="523" spans="3:5" x14ac:dyDescent="0.2">
      <c r="C523" s="239"/>
      <c r="D523" s="82"/>
      <c r="E523" s="67"/>
    </row>
    <row r="524" spans="3:5" x14ac:dyDescent="0.2">
      <c r="C524" s="239"/>
      <c r="D524" s="82"/>
      <c r="E524" s="67"/>
    </row>
    <row r="525" spans="3:5" x14ac:dyDescent="0.2">
      <c r="C525" s="239"/>
      <c r="D525" s="82"/>
      <c r="E525" s="67"/>
    </row>
    <row r="526" spans="3:5" x14ac:dyDescent="0.2">
      <c r="C526" s="239"/>
      <c r="D526" s="82"/>
      <c r="E526" s="67"/>
    </row>
    <row r="527" spans="3:5" x14ac:dyDescent="0.2">
      <c r="C527" s="239"/>
      <c r="D527" s="82"/>
      <c r="E527" s="67"/>
    </row>
    <row r="528" spans="3:5" x14ac:dyDescent="0.2">
      <c r="C528" s="239"/>
      <c r="D528" s="82"/>
      <c r="E528" s="67"/>
    </row>
    <row r="529" spans="3:5" x14ac:dyDescent="0.2">
      <c r="C529" s="239"/>
      <c r="D529" s="82"/>
      <c r="E529" s="67"/>
    </row>
    <row r="530" spans="3:5" x14ac:dyDescent="0.2">
      <c r="C530" s="239"/>
      <c r="D530" s="82"/>
      <c r="E530" s="67"/>
    </row>
    <row r="531" spans="3:5" x14ac:dyDescent="0.2">
      <c r="C531" s="239"/>
      <c r="D531" s="82"/>
      <c r="E531" s="67"/>
    </row>
    <row r="532" spans="3:5" x14ac:dyDescent="0.2">
      <c r="C532" s="239"/>
      <c r="D532" s="82"/>
      <c r="E532" s="67"/>
    </row>
    <row r="533" spans="3:5" x14ac:dyDescent="0.2">
      <c r="C533" s="239"/>
      <c r="D533" s="82"/>
      <c r="E533" s="67"/>
    </row>
    <row r="534" spans="3:5" x14ac:dyDescent="0.2">
      <c r="C534" s="239"/>
      <c r="D534" s="82"/>
      <c r="E534" s="67"/>
    </row>
    <row r="535" spans="3:5" x14ac:dyDescent="0.2">
      <c r="C535" s="239"/>
      <c r="D535" s="82"/>
      <c r="E535" s="67"/>
    </row>
    <row r="536" spans="3:5" x14ac:dyDescent="0.2">
      <c r="C536" s="239"/>
      <c r="D536" s="82"/>
      <c r="E536" s="67"/>
    </row>
    <row r="537" spans="3:5" x14ac:dyDescent="0.2">
      <c r="C537" s="239"/>
      <c r="D537" s="82"/>
      <c r="E537" s="67"/>
    </row>
    <row r="538" spans="3:5" x14ac:dyDescent="0.2">
      <c r="C538" s="239"/>
      <c r="D538" s="82"/>
      <c r="E538" s="67"/>
    </row>
    <row r="539" spans="3:5" x14ac:dyDescent="0.2">
      <c r="C539" s="239"/>
      <c r="D539" s="82"/>
      <c r="E539" s="67"/>
    </row>
    <row r="540" spans="3:5" x14ac:dyDescent="0.2">
      <c r="C540" s="239"/>
      <c r="D540" s="82"/>
      <c r="E540" s="67"/>
    </row>
    <row r="541" spans="3:5" x14ac:dyDescent="0.2">
      <c r="C541" s="239"/>
      <c r="D541" s="82"/>
      <c r="E541" s="67"/>
    </row>
    <row r="542" spans="3:5" x14ac:dyDescent="0.2">
      <c r="C542" s="239"/>
      <c r="D542" s="82"/>
      <c r="E542" s="67"/>
    </row>
    <row r="543" spans="3:5" x14ac:dyDescent="0.2">
      <c r="C543" s="239"/>
      <c r="D543" s="82"/>
      <c r="E543" s="67"/>
    </row>
    <row r="544" spans="3:5" x14ac:dyDescent="0.2">
      <c r="C544" s="239"/>
      <c r="D544" s="82"/>
      <c r="E544" s="67"/>
    </row>
    <row r="545" spans="3:5" x14ac:dyDescent="0.2">
      <c r="C545" s="239"/>
      <c r="D545" s="82"/>
      <c r="E545" s="67"/>
    </row>
    <row r="546" spans="3:5" x14ac:dyDescent="0.2">
      <c r="C546" s="239"/>
      <c r="D546" s="82"/>
      <c r="E546" s="67"/>
    </row>
    <row r="547" spans="3:5" x14ac:dyDescent="0.2">
      <c r="C547" s="239"/>
      <c r="D547" s="82"/>
      <c r="E547" s="67"/>
    </row>
    <row r="548" spans="3:5" x14ac:dyDescent="0.2">
      <c r="C548" s="239"/>
      <c r="D548" s="82"/>
      <c r="E548" s="67"/>
    </row>
    <row r="549" spans="3:5" x14ac:dyDescent="0.2">
      <c r="C549" s="239"/>
      <c r="D549" s="82"/>
      <c r="E549" s="67"/>
    </row>
    <row r="550" spans="3:5" x14ac:dyDescent="0.2">
      <c r="C550" s="239"/>
      <c r="D550" s="82"/>
      <c r="E550" s="67"/>
    </row>
    <row r="551" spans="3:5" x14ac:dyDescent="0.2">
      <c r="C551" s="239"/>
      <c r="D551" s="82"/>
      <c r="E551" s="67"/>
    </row>
    <row r="552" spans="3:5" x14ac:dyDescent="0.2">
      <c r="C552" s="239"/>
      <c r="D552" s="82"/>
      <c r="E552" s="67"/>
    </row>
    <row r="553" spans="3:5" x14ac:dyDescent="0.2">
      <c r="C553" s="239"/>
      <c r="D553" s="82"/>
      <c r="E553" s="67"/>
    </row>
    <row r="554" spans="3:5" x14ac:dyDescent="0.2">
      <c r="C554" s="239"/>
      <c r="D554" s="82"/>
      <c r="E554" s="67"/>
    </row>
    <row r="555" spans="3:5" x14ac:dyDescent="0.2">
      <c r="C555" s="239"/>
      <c r="D555" s="82"/>
      <c r="E555" s="67"/>
    </row>
    <row r="556" spans="3:5" x14ac:dyDescent="0.2">
      <c r="C556" s="239"/>
      <c r="D556" s="82"/>
      <c r="E556" s="67"/>
    </row>
    <row r="557" spans="3:5" x14ac:dyDescent="0.2">
      <c r="C557" s="239"/>
      <c r="D557" s="82"/>
      <c r="E557" s="67"/>
    </row>
    <row r="558" spans="3:5" x14ac:dyDescent="0.2">
      <c r="C558" s="239"/>
      <c r="D558" s="82"/>
      <c r="E558" s="67"/>
    </row>
    <row r="559" spans="3:5" x14ac:dyDescent="0.2">
      <c r="C559" s="239"/>
      <c r="D559" s="82"/>
      <c r="E559" s="67"/>
    </row>
    <row r="560" spans="3:5" x14ac:dyDescent="0.2">
      <c r="C560" s="239"/>
      <c r="D560" s="82"/>
      <c r="E560" s="67"/>
    </row>
    <row r="561" spans="3:5" x14ac:dyDescent="0.2">
      <c r="C561" s="239"/>
      <c r="D561" s="82"/>
      <c r="E561" s="67"/>
    </row>
    <row r="562" spans="3:5" x14ac:dyDescent="0.2">
      <c r="C562" s="239"/>
      <c r="D562" s="82"/>
      <c r="E562" s="67"/>
    </row>
    <row r="563" spans="3:5" x14ac:dyDescent="0.2">
      <c r="C563" s="239"/>
      <c r="D563" s="82"/>
      <c r="E563" s="67"/>
    </row>
    <row r="564" spans="3:5" x14ac:dyDescent="0.2">
      <c r="C564" s="239"/>
      <c r="D564" s="82"/>
      <c r="E564" s="67"/>
    </row>
    <row r="565" spans="3:5" x14ac:dyDescent="0.2">
      <c r="C565" s="239"/>
      <c r="D565" s="82"/>
      <c r="E565" s="67"/>
    </row>
    <row r="566" spans="3:5" x14ac:dyDescent="0.2">
      <c r="C566" s="239"/>
      <c r="D566" s="82"/>
      <c r="E566" s="67"/>
    </row>
    <row r="567" spans="3:5" x14ac:dyDescent="0.2">
      <c r="C567" s="239"/>
      <c r="D567" s="82"/>
      <c r="E567" s="67"/>
    </row>
    <row r="568" spans="3:5" x14ac:dyDescent="0.2">
      <c r="C568" s="239"/>
      <c r="D568" s="82"/>
      <c r="E568" s="67"/>
    </row>
    <row r="569" spans="3:5" x14ac:dyDescent="0.2">
      <c r="C569" s="239"/>
      <c r="D569" s="82"/>
      <c r="E569" s="67"/>
    </row>
    <row r="570" spans="3:5" x14ac:dyDescent="0.2">
      <c r="C570" s="239"/>
      <c r="D570" s="82"/>
      <c r="E570" s="67"/>
    </row>
    <row r="571" spans="3:5" x14ac:dyDescent="0.2">
      <c r="C571" s="239"/>
      <c r="D571" s="82"/>
      <c r="E571" s="67"/>
    </row>
    <row r="572" spans="3:5" x14ac:dyDescent="0.2">
      <c r="C572" s="239"/>
      <c r="D572" s="82"/>
      <c r="E572" s="67"/>
    </row>
    <row r="573" spans="3:5" x14ac:dyDescent="0.2">
      <c r="C573" s="239"/>
      <c r="D573" s="82"/>
      <c r="E573" s="67"/>
    </row>
    <row r="574" spans="3:5" x14ac:dyDescent="0.2">
      <c r="C574" s="239"/>
      <c r="D574" s="82"/>
      <c r="E574" s="67"/>
    </row>
    <row r="575" spans="3:5" x14ac:dyDescent="0.2">
      <c r="C575" s="239"/>
      <c r="D575" s="82"/>
      <c r="E575" s="67"/>
    </row>
    <row r="576" spans="3:5" x14ac:dyDescent="0.2">
      <c r="C576" s="239"/>
      <c r="D576" s="82"/>
      <c r="E576" s="67"/>
    </row>
    <row r="577" spans="3:5" x14ac:dyDescent="0.2">
      <c r="C577" s="239"/>
      <c r="D577" s="82"/>
      <c r="E577" s="67"/>
    </row>
    <row r="578" spans="3:5" x14ac:dyDescent="0.2">
      <c r="C578" s="239"/>
      <c r="D578" s="82"/>
      <c r="E578" s="67"/>
    </row>
    <row r="579" spans="3:5" x14ac:dyDescent="0.2">
      <c r="C579" s="239"/>
      <c r="D579" s="82"/>
      <c r="E579" s="67"/>
    </row>
    <row r="580" spans="3:5" x14ac:dyDescent="0.2">
      <c r="C580" s="239"/>
      <c r="D580" s="82"/>
      <c r="E580" s="67"/>
    </row>
    <row r="581" spans="3:5" x14ac:dyDescent="0.2">
      <c r="C581" s="239"/>
      <c r="D581" s="82"/>
      <c r="E581" s="67"/>
    </row>
    <row r="582" spans="3:5" x14ac:dyDescent="0.2">
      <c r="C582" s="239"/>
      <c r="D582" s="82"/>
      <c r="E582" s="67"/>
    </row>
    <row r="583" spans="3:5" x14ac:dyDescent="0.2">
      <c r="C583" s="239"/>
      <c r="D583" s="82"/>
      <c r="E583" s="67"/>
    </row>
    <row r="584" spans="3:5" x14ac:dyDescent="0.2">
      <c r="C584" s="239"/>
      <c r="D584" s="82"/>
      <c r="E584" s="67"/>
    </row>
    <row r="585" spans="3:5" x14ac:dyDescent="0.2">
      <c r="C585" s="239"/>
      <c r="D585" s="82"/>
      <c r="E585" s="67"/>
    </row>
    <row r="586" spans="3:5" x14ac:dyDescent="0.2">
      <c r="C586" s="239"/>
      <c r="D586" s="82"/>
      <c r="E586" s="67"/>
    </row>
    <row r="587" spans="3:5" x14ac:dyDescent="0.2">
      <c r="C587" s="239"/>
      <c r="D587" s="82"/>
      <c r="E587" s="67"/>
    </row>
    <row r="588" spans="3:5" x14ac:dyDescent="0.2">
      <c r="C588" s="239"/>
      <c r="D588" s="82"/>
      <c r="E588" s="67"/>
    </row>
    <row r="589" spans="3:5" x14ac:dyDescent="0.2">
      <c r="C589" s="239"/>
      <c r="D589" s="82"/>
      <c r="E589" s="67"/>
    </row>
    <row r="590" spans="3:5" x14ac:dyDescent="0.2">
      <c r="C590" s="239"/>
      <c r="D590" s="82"/>
      <c r="E590" s="67"/>
    </row>
    <row r="591" spans="3:5" x14ac:dyDescent="0.2">
      <c r="C591" s="239"/>
      <c r="D591" s="82"/>
      <c r="E591" s="67"/>
    </row>
    <row r="592" spans="3:5" x14ac:dyDescent="0.2">
      <c r="C592" s="239"/>
      <c r="D592" s="82"/>
      <c r="E592" s="67"/>
    </row>
    <row r="593" spans="3:5" x14ac:dyDescent="0.2">
      <c r="C593" s="239"/>
      <c r="D593" s="82"/>
      <c r="E593" s="67"/>
    </row>
    <row r="594" spans="3:5" x14ac:dyDescent="0.2">
      <c r="C594" s="239"/>
      <c r="D594" s="82"/>
      <c r="E594" s="67"/>
    </row>
    <row r="595" spans="3:5" x14ac:dyDescent="0.2">
      <c r="C595" s="239"/>
      <c r="D595" s="82"/>
      <c r="E595" s="67"/>
    </row>
    <row r="596" spans="3:5" x14ac:dyDescent="0.2">
      <c r="C596" s="239"/>
      <c r="D596" s="82"/>
      <c r="E596" s="67"/>
    </row>
    <row r="597" spans="3:5" x14ac:dyDescent="0.2">
      <c r="C597" s="239"/>
      <c r="D597" s="82"/>
      <c r="E597" s="67"/>
    </row>
    <row r="598" spans="3:5" x14ac:dyDescent="0.2">
      <c r="C598" s="239"/>
      <c r="D598" s="82"/>
    </row>
    <row r="599" spans="3:5" x14ac:dyDescent="0.2">
      <c r="C599" s="239"/>
      <c r="D599" s="82"/>
    </row>
    <row r="600" spans="3:5" x14ac:dyDescent="0.2">
      <c r="C600" s="239"/>
      <c r="D600" s="82"/>
    </row>
    <row r="601" spans="3:5" x14ac:dyDescent="0.2">
      <c r="C601" s="239"/>
      <c r="D601" s="82"/>
    </row>
    <row r="602" spans="3:5" x14ac:dyDescent="0.2">
      <c r="C602" s="239"/>
      <c r="D602" s="82"/>
    </row>
    <row r="603" spans="3:5" x14ac:dyDescent="0.2">
      <c r="C603" s="239"/>
      <c r="D603" s="82"/>
    </row>
    <row r="604" spans="3:5" x14ac:dyDescent="0.2">
      <c r="C604" s="239"/>
      <c r="D604" s="82"/>
    </row>
    <row r="605" spans="3:5" x14ac:dyDescent="0.2">
      <c r="C605" s="239"/>
      <c r="D605" s="82"/>
    </row>
    <row r="606" spans="3:5" x14ac:dyDescent="0.2">
      <c r="C606" s="239"/>
      <c r="D606" s="82"/>
    </row>
    <row r="607" spans="3:5" x14ac:dyDescent="0.2">
      <c r="C607" s="239"/>
      <c r="D607" s="82"/>
    </row>
    <row r="608" spans="3:5" x14ac:dyDescent="0.2">
      <c r="C608" s="239"/>
      <c r="D608" s="82"/>
    </row>
    <row r="609" spans="3:4" x14ac:dyDescent="0.2">
      <c r="C609" s="239"/>
      <c r="D609" s="82"/>
    </row>
    <row r="610" spans="3:4" x14ac:dyDescent="0.2">
      <c r="C610" s="239"/>
      <c r="D610" s="82"/>
    </row>
    <row r="611" spans="3:4" x14ac:dyDescent="0.2">
      <c r="C611" s="239"/>
      <c r="D611" s="82"/>
    </row>
    <row r="612" spans="3:4" x14ac:dyDescent="0.2">
      <c r="C612" s="239"/>
      <c r="D612" s="82"/>
    </row>
    <row r="613" spans="3:4" x14ac:dyDescent="0.2">
      <c r="C613" s="239"/>
      <c r="D613" s="82"/>
    </row>
    <row r="614" spans="3:4" x14ac:dyDescent="0.2">
      <c r="C614" s="239"/>
      <c r="D614" s="82"/>
    </row>
    <row r="615" spans="3:4" x14ac:dyDescent="0.2">
      <c r="C615" s="239"/>
      <c r="D615" s="82"/>
    </row>
    <row r="616" spans="3:4" x14ac:dyDescent="0.2">
      <c r="C616" s="239"/>
      <c r="D616" s="82"/>
    </row>
    <row r="617" spans="3:4" x14ac:dyDescent="0.2">
      <c r="C617" s="239"/>
      <c r="D617" s="82"/>
    </row>
    <row r="618" spans="3:4" x14ac:dyDescent="0.2">
      <c r="C618" s="239"/>
      <c r="D618" s="82"/>
    </row>
    <row r="619" spans="3:4" x14ac:dyDescent="0.2">
      <c r="C619" s="239"/>
      <c r="D619" s="82"/>
    </row>
    <row r="620" spans="3:4" x14ac:dyDescent="0.2">
      <c r="C620" s="239"/>
      <c r="D620" s="82"/>
    </row>
    <row r="621" spans="3:4" x14ac:dyDescent="0.2">
      <c r="C621" s="239"/>
      <c r="D621" s="82"/>
    </row>
    <row r="622" spans="3:4" x14ac:dyDescent="0.2">
      <c r="C622" s="239"/>
      <c r="D622" s="82"/>
    </row>
    <row r="623" spans="3:4" x14ac:dyDescent="0.2">
      <c r="C623" s="239"/>
      <c r="D623" s="82"/>
    </row>
    <row r="624" spans="3:4" x14ac:dyDescent="0.2">
      <c r="C624" s="239"/>
      <c r="D624" s="82"/>
    </row>
    <row r="625" spans="3:4" x14ac:dyDescent="0.2">
      <c r="C625" s="239"/>
      <c r="D625" s="82"/>
    </row>
    <row r="626" spans="3:4" x14ac:dyDescent="0.2">
      <c r="C626" s="239"/>
      <c r="D626" s="82"/>
    </row>
    <row r="627" spans="3:4" x14ac:dyDescent="0.2">
      <c r="C627" s="239"/>
      <c r="D627" s="82"/>
    </row>
    <row r="628" spans="3:4" x14ac:dyDescent="0.2">
      <c r="C628" s="239"/>
      <c r="D628" s="82"/>
    </row>
    <row r="629" spans="3:4" x14ac:dyDescent="0.2">
      <c r="C629" s="239"/>
      <c r="D629" s="82"/>
    </row>
    <row r="630" spans="3:4" x14ac:dyDescent="0.2">
      <c r="C630" s="239"/>
      <c r="D630" s="82"/>
    </row>
    <row r="631" spans="3:4" x14ac:dyDescent="0.2">
      <c r="C631" s="239"/>
      <c r="D631" s="82"/>
    </row>
    <row r="632" spans="3:4" x14ac:dyDescent="0.2">
      <c r="C632" s="239"/>
      <c r="D632" s="82"/>
    </row>
    <row r="633" spans="3:4" x14ac:dyDescent="0.2">
      <c r="C633" s="239"/>
      <c r="D633" s="82"/>
    </row>
    <row r="634" spans="3:4" x14ac:dyDescent="0.2">
      <c r="C634" s="239"/>
      <c r="D634" s="82"/>
    </row>
    <row r="635" spans="3:4" x14ac:dyDescent="0.2">
      <c r="C635" s="239"/>
      <c r="D635" s="82"/>
    </row>
    <row r="636" spans="3:4" x14ac:dyDescent="0.2">
      <c r="C636" s="239"/>
      <c r="D636" s="82"/>
    </row>
    <row r="637" spans="3:4" x14ac:dyDescent="0.2">
      <c r="C637" s="239"/>
      <c r="D637" s="82"/>
    </row>
    <row r="638" spans="3:4" x14ac:dyDescent="0.2">
      <c r="C638" s="239"/>
      <c r="D638" s="82"/>
    </row>
    <row r="639" spans="3:4" x14ac:dyDescent="0.2">
      <c r="C639" s="239"/>
      <c r="D639" s="82"/>
    </row>
    <row r="640" spans="3:4" x14ac:dyDescent="0.2">
      <c r="C640" s="239"/>
      <c r="D640" s="82"/>
    </row>
    <row r="641" spans="3:4" x14ac:dyDescent="0.2">
      <c r="C641" s="239"/>
      <c r="D641" s="82"/>
    </row>
    <row r="642" spans="3:4" x14ac:dyDescent="0.2">
      <c r="C642" s="239"/>
      <c r="D642" s="82"/>
    </row>
    <row r="643" spans="3:4" x14ac:dyDescent="0.2">
      <c r="C643" s="239"/>
      <c r="D643" s="82"/>
    </row>
    <row r="644" spans="3:4" x14ac:dyDescent="0.2">
      <c r="C644" s="239"/>
      <c r="D644" s="82"/>
    </row>
    <row r="645" spans="3:4" x14ac:dyDescent="0.2">
      <c r="C645" s="239"/>
      <c r="D645" s="82"/>
    </row>
    <row r="646" spans="3:4" x14ac:dyDescent="0.2">
      <c r="C646" s="239"/>
      <c r="D646" s="82"/>
    </row>
    <row r="647" spans="3:4" x14ac:dyDescent="0.2">
      <c r="C647" s="239"/>
      <c r="D647" s="82"/>
    </row>
    <row r="648" spans="3:4" x14ac:dyDescent="0.2">
      <c r="C648" s="239"/>
      <c r="D648" s="82"/>
    </row>
    <row r="649" spans="3:4" x14ac:dyDescent="0.2">
      <c r="C649" s="239"/>
      <c r="D649" s="82"/>
    </row>
    <row r="650" spans="3:4" x14ac:dyDescent="0.2">
      <c r="C650" s="239"/>
      <c r="D650" s="82"/>
    </row>
    <row r="651" spans="3:4" x14ac:dyDescent="0.2">
      <c r="C651" s="239"/>
      <c r="D651" s="82"/>
    </row>
    <row r="652" spans="3:4" x14ac:dyDescent="0.2">
      <c r="C652" s="239"/>
      <c r="D652" s="82"/>
    </row>
    <row r="653" spans="3:4" x14ac:dyDescent="0.2">
      <c r="C653" s="239"/>
      <c r="D653" s="82"/>
    </row>
    <row r="654" spans="3:4" x14ac:dyDescent="0.2">
      <c r="C654" s="239"/>
      <c r="D654" s="82"/>
    </row>
    <row r="655" spans="3:4" x14ac:dyDescent="0.2">
      <c r="C655" s="239"/>
      <c r="D655" s="82"/>
    </row>
    <row r="656" spans="3:4" x14ac:dyDescent="0.2">
      <c r="C656" s="239"/>
      <c r="D656" s="82"/>
    </row>
    <row r="657" spans="3:4" x14ac:dyDescent="0.2">
      <c r="C657" s="239"/>
      <c r="D657" s="82"/>
    </row>
    <row r="658" spans="3:4" x14ac:dyDescent="0.2">
      <c r="C658" s="239"/>
      <c r="D658" s="82"/>
    </row>
    <row r="659" spans="3:4" x14ac:dyDescent="0.2">
      <c r="C659" s="239"/>
      <c r="D659" s="82"/>
    </row>
    <row r="660" spans="3:4" x14ac:dyDescent="0.2">
      <c r="C660" s="239"/>
      <c r="D660" s="82"/>
    </row>
    <row r="661" spans="3:4" x14ac:dyDescent="0.2">
      <c r="C661" s="239"/>
      <c r="D661" s="82"/>
    </row>
    <row r="662" spans="3:4" x14ac:dyDescent="0.2">
      <c r="C662" s="239"/>
      <c r="D662" s="82"/>
    </row>
    <row r="663" spans="3:4" x14ac:dyDescent="0.2">
      <c r="C663" s="239"/>
      <c r="D663" s="82"/>
    </row>
    <row r="664" spans="3:4" x14ac:dyDescent="0.2">
      <c r="C664" s="239"/>
      <c r="D664" s="82"/>
    </row>
    <row r="665" spans="3:4" x14ac:dyDescent="0.2">
      <c r="C665" s="239"/>
      <c r="D665" s="82"/>
    </row>
    <row r="666" spans="3:4" x14ac:dyDescent="0.2">
      <c r="C666" s="239"/>
      <c r="D666" s="82"/>
    </row>
    <row r="667" spans="3:4" x14ac:dyDescent="0.2">
      <c r="C667" s="239"/>
      <c r="D667" s="82"/>
    </row>
    <row r="668" spans="3:4" x14ac:dyDescent="0.2">
      <c r="C668" s="239"/>
      <c r="D668" s="82"/>
    </row>
    <row r="669" spans="3:4" x14ac:dyDescent="0.2">
      <c r="C669" s="239"/>
      <c r="D669" s="82"/>
    </row>
    <row r="670" spans="3:4" x14ac:dyDescent="0.2">
      <c r="C670" s="239"/>
      <c r="D670" s="82"/>
    </row>
    <row r="671" spans="3:4" x14ac:dyDescent="0.2">
      <c r="C671" s="239"/>
      <c r="D671" s="82"/>
    </row>
    <row r="672" spans="3:4" x14ac:dyDescent="0.2">
      <c r="C672" s="239"/>
      <c r="D672" s="82"/>
    </row>
    <row r="673" spans="3:4" x14ac:dyDescent="0.2">
      <c r="C673" s="239"/>
      <c r="D673" s="82"/>
    </row>
    <row r="674" spans="3:4" x14ac:dyDescent="0.2">
      <c r="C674" s="239"/>
      <c r="D674" s="82"/>
    </row>
    <row r="675" spans="3:4" x14ac:dyDescent="0.2">
      <c r="C675" s="239"/>
      <c r="D675" s="82"/>
    </row>
    <row r="676" spans="3:4" x14ac:dyDescent="0.2">
      <c r="C676" s="239"/>
      <c r="D676" s="82"/>
    </row>
    <row r="677" spans="3:4" x14ac:dyDescent="0.2">
      <c r="C677" s="239"/>
      <c r="D677" s="82"/>
    </row>
    <row r="678" spans="3:4" x14ac:dyDescent="0.2">
      <c r="C678" s="239"/>
      <c r="D678" s="82"/>
    </row>
    <row r="679" spans="3:4" x14ac:dyDescent="0.2">
      <c r="C679" s="239"/>
      <c r="D679" s="82"/>
    </row>
    <row r="680" spans="3:4" x14ac:dyDescent="0.2">
      <c r="C680" s="239"/>
      <c r="D680" s="82"/>
    </row>
    <row r="681" spans="3:4" x14ac:dyDescent="0.2">
      <c r="C681" s="239"/>
      <c r="D681" s="82"/>
    </row>
    <row r="682" spans="3:4" x14ac:dyDescent="0.2">
      <c r="C682" s="239"/>
      <c r="D682" s="82"/>
    </row>
    <row r="683" spans="3:4" x14ac:dyDescent="0.2">
      <c r="C683" s="239"/>
      <c r="D683" s="82"/>
    </row>
    <row r="684" spans="3:4" x14ac:dyDescent="0.2">
      <c r="C684" s="239"/>
      <c r="D684" s="82"/>
    </row>
    <row r="685" spans="3:4" x14ac:dyDescent="0.2">
      <c r="C685" s="239"/>
      <c r="D685" s="82"/>
    </row>
    <row r="686" spans="3:4" x14ac:dyDescent="0.2">
      <c r="C686" s="239"/>
      <c r="D686" s="82"/>
    </row>
    <row r="687" spans="3:4" x14ac:dyDescent="0.2">
      <c r="C687" s="239"/>
      <c r="D687" s="82"/>
    </row>
    <row r="688" spans="3:4" x14ac:dyDescent="0.2">
      <c r="C688" s="239"/>
      <c r="D688" s="82"/>
    </row>
    <row r="689" spans="3:4" x14ac:dyDescent="0.2">
      <c r="C689" s="239"/>
      <c r="D689" s="82"/>
    </row>
    <row r="690" spans="3:4" x14ac:dyDescent="0.2">
      <c r="C690" s="239"/>
      <c r="D690" s="82"/>
    </row>
    <row r="691" spans="3:4" x14ac:dyDescent="0.2">
      <c r="C691" s="239"/>
      <c r="D691" s="82"/>
    </row>
    <row r="692" spans="3:4" x14ac:dyDescent="0.2">
      <c r="C692" s="239"/>
      <c r="D692" s="82"/>
    </row>
    <row r="693" spans="3:4" x14ac:dyDescent="0.2">
      <c r="C693" s="239"/>
      <c r="D693" s="82"/>
    </row>
    <row r="694" spans="3:4" x14ac:dyDescent="0.2">
      <c r="C694" s="239"/>
      <c r="D694" s="82"/>
    </row>
    <row r="695" spans="3:4" x14ac:dyDescent="0.2">
      <c r="C695" s="239"/>
      <c r="D695" s="82"/>
    </row>
    <row r="696" spans="3:4" x14ac:dyDescent="0.2">
      <c r="C696" s="239"/>
      <c r="D696" s="82"/>
    </row>
    <row r="697" spans="3:4" x14ac:dyDescent="0.2">
      <c r="C697" s="239"/>
      <c r="D697" s="82"/>
    </row>
    <row r="698" spans="3:4" x14ac:dyDescent="0.2">
      <c r="C698" s="239"/>
      <c r="D698" s="82"/>
    </row>
    <row r="699" spans="3:4" x14ac:dyDescent="0.2">
      <c r="C699" s="239"/>
      <c r="D699" s="82"/>
    </row>
    <row r="700" spans="3:4" x14ac:dyDescent="0.2">
      <c r="C700" s="239"/>
      <c r="D700" s="82"/>
    </row>
    <row r="701" spans="3:4" x14ac:dyDescent="0.2">
      <c r="C701" s="239"/>
      <c r="D701" s="82"/>
    </row>
    <row r="702" spans="3:4" x14ac:dyDescent="0.2">
      <c r="C702" s="239"/>
      <c r="D702" s="82"/>
    </row>
    <row r="703" spans="3:4" x14ac:dyDescent="0.2">
      <c r="C703" s="239"/>
      <c r="D703" s="82"/>
    </row>
    <row r="704" spans="3:4" x14ac:dyDescent="0.2">
      <c r="C704" s="239"/>
      <c r="D704" s="82"/>
    </row>
    <row r="705" spans="3:4" x14ac:dyDescent="0.2">
      <c r="C705" s="239"/>
      <c r="D705" s="82"/>
    </row>
    <row r="706" spans="3:4" x14ac:dyDescent="0.2">
      <c r="C706" s="239"/>
      <c r="D706" s="82"/>
    </row>
    <row r="707" spans="3:4" x14ac:dyDescent="0.2">
      <c r="C707" s="239"/>
      <c r="D707" s="82"/>
    </row>
    <row r="708" spans="3:4" x14ac:dyDescent="0.2">
      <c r="C708" s="239"/>
      <c r="D708" s="82"/>
    </row>
    <row r="709" spans="3:4" x14ac:dyDescent="0.2">
      <c r="C709" s="239"/>
      <c r="D709" s="82"/>
    </row>
    <row r="710" spans="3:4" x14ac:dyDescent="0.2">
      <c r="C710" s="239"/>
      <c r="D710" s="82"/>
    </row>
    <row r="711" spans="3:4" x14ac:dyDescent="0.2">
      <c r="C711" s="239"/>
      <c r="D711" s="82"/>
    </row>
    <row r="712" spans="3:4" x14ac:dyDescent="0.2">
      <c r="C712" s="239"/>
      <c r="D712" s="82"/>
    </row>
    <row r="713" spans="3:4" x14ac:dyDescent="0.2">
      <c r="C713" s="239"/>
      <c r="D713" s="82"/>
    </row>
    <row r="714" spans="3:4" x14ac:dyDescent="0.2">
      <c r="C714" s="239"/>
      <c r="D714" s="82"/>
    </row>
    <row r="715" spans="3:4" x14ac:dyDescent="0.2">
      <c r="C715" s="239"/>
      <c r="D715" s="82"/>
    </row>
    <row r="716" spans="3:4" x14ac:dyDescent="0.2">
      <c r="C716" s="239"/>
      <c r="D716" s="82"/>
    </row>
    <row r="717" spans="3:4" x14ac:dyDescent="0.2">
      <c r="C717" s="239"/>
      <c r="D717" s="82"/>
    </row>
    <row r="718" spans="3:4" x14ac:dyDescent="0.2">
      <c r="C718" s="239"/>
      <c r="D718" s="82"/>
    </row>
    <row r="719" spans="3:4" x14ac:dyDescent="0.2">
      <c r="C719" s="239"/>
      <c r="D719" s="82"/>
    </row>
    <row r="720" spans="3:4" x14ac:dyDescent="0.2">
      <c r="C720" s="239"/>
      <c r="D720" s="82"/>
    </row>
    <row r="721" spans="3:4" x14ac:dyDescent="0.2">
      <c r="C721" s="239"/>
      <c r="D721" s="82"/>
    </row>
    <row r="722" spans="3:4" x14ac:dyDescent="0.2">
      <c r="C722" s="239"/>
      <c r="D722" s="82"/>
    </row>
    <row r="723" spans="3:4" x14ac:dyDescent="0.2">
      <c r="C723" s="239"/>
      <c r="D723" s="82"/>
    </row>
    <row r="724" spans="3:4" x14ac:dyDescent="0.2">
      <c r="C724" s="239"/>
      <c r="D724" s="82"/>
    </row>
    <row r="725" spans="3:4" x14ac:dyDescent="0.2">
      <c r="C725" s="239"/>
      <c r="D725" s="82"/>
    </row>
    <row r="726" spans="3:4" x14ac:dyDescent="0.2">
      <c r="C726" s="239"/>
      <c r="D726" s="82"/>
    </row>
    <row r="727" spans="3:4" x14ac:dyDescent="0.2">
      <c r="C727" s="239"/>
      <c r="D727" s="82"/>
    </row>
    <row r="728" spans="3:4" x14ac:dyDescent="0.2">
      <c r="C728" s="239"/>
      <c r="D728" s="82"/>
    </row>
    <row r="729" spans="3:4" x14ac:dyDescent="0.2">
      <c r="C729" s="239"/>
      <c r="D729" s="82"/>
    </row>
    <row r="730" spans="3:4" x14ac:dyDescent="0.2">
      <c r="C730" s="239"/>
      <c r="D730" s="82"/>
    </row>
    <row r="731" spans="3:4" x14ac:dyDescent="0.2">
      <c r="C731" s="239"/>
      <c r="D731" s="82"/>
    </row>
    <row r="732" spans="3:4" x14ac:dyDescent="0.2">
      <c r="C732" s="239"/>
      <c r="D732" s="82"/>
    </row>
    <row r="733" spans="3:4" x14ac:dyDescent="0.2">
      <c r="C733" s="239"/>
      <c r="D733" s="82"/>
    </row>
    <row r="734" spans="3:4" x14ac:dyDescent="0.2">
      <c r="C734" s="239"/>
      <c r="D734" s="82"/>
    </row>
    <row r="735" spans="3:4" x14ac:dyDescent="0.2">
      <c r="C735" s="239"/>
      <c r="D735" s="82"/>
    </row>
    <row r="736" spans="3:4" x14ac:dyDescent="0.2">
      <c r="C736" s="239"/>
      <c r="D736" s="82"/>
    </row>
    <row r="737" spans="3:4" x14ac:dyDescent="0.2">
      <c r="C737" s="239"/>
      <c r="D737" s="82"/>
    </row>
    <row r="738" spans="3:4" x14ac:dyDescent="0.2">
      <c r="C738" s="239"/>
      <c r="D738" s="82"/>
    </row>
    <row r="739" spans="3:4" x14ac:dyDescent="0.2">
      <c r="C739" s="239"/>
      <c r="D739" s="82"/>
    </row>
    <row r="740" spans="3:4" x14ac:dyDescent="0.2">
      <c r="C740" s="239"/>
      <c r="D740" s="82"/>
    </row>
    <row r="741" spans="3:4" x14ac:dyDescent="0.2">
      <c r="C741" s="239"/>
      <c r="D741" s="82"/>
    </row>
    <row r="742" spans="3:4" x14ac:dyDescent="0.2">
      <c r="C742" s="239"/>
      <c r="D742" s="82"/>
    </row>
    <row r="743" spans="3:4" x14ac:dyDescent="0.2">
      <c r="C743" s="239"/>
      <c r="D743" s="82"/>
    </row>
    <row r="744" spans="3:4" x14ac:dyDescent="0.2">
      <c r="C744" s="239"/>
      <c r="D744" s="82"/>
    </row>
    <row r="745" spans="3:4" x14ac:dyDescent="0.2">
      <c r="C745" s="239"/>
      <c r="D745" s="82"/>
    </row>
    <row r="746" spans="3:4" x14ac:dyDescent="0.2">
      <c r="C746" s="239"/>
      <c r="D746" s="82"/>
    </row>
    <row r="747" spans="3:4" x14ac:dyDescent="0.2">
      <c r="C747" s="239"/>
      <c r="D747" s="82"/>
    </row>
    <row r="748" spans="3:4" x14ac:dyDescent="0.2">
      <c r="C748" s="239"/>
      <c r="D748" s="82"/>
    </row>
    <row r="749" spans="3:4" x14ac:dyDescent="0.2">
      <c r="C749" s="239"/>
      <c r="D749" s="82"/>
    </row>
    <row r="750" spans="3:4" x14ac:dyDescent="0.2">
      <c r="C750" s="239"/>
      <c r="D750" s="82"/>
    </row>
    <row r="751" spans="3:4" x14ac:dyDescent="0.2">
      <c r="C751" s="239"/>
      <c r="D751" s="82"/>
    </row>
    <row r="752" spans="3:4" x14ac:dyDescent="0.2">
      <c r="C752" s="239"/>
      <c r="D752" s="82"/>
    </row>
    <row r="753" spans="3:4" x14ac:dyDescent="0.2">
      <c r="C753" s="239"/>
      <c r="D753" s="82"/>
    </row>
    <row r="754" spans="3:4" x14ac:dyDescent="0.2">
      <c r="C754" s="239"/>
      <c r="D754" s="82"/>
    </row>
    <row r="755" spans="3:4" x14ac:dyDescent="0.2">
      <c r="C755" s="239"/>
      <c r="D755" s="82"/>
    </row>
    <row r="756" spans="3:4" x14ac:dyDescent="0.2">
      <c r="C756" s="239"/>
      <c r="D756" s="82"/>
    </row>
    <row r="757" spans="3:4" x14ac:dyDescent="0.2">
      <c r="C757" s="239"/>
      <c r="D757" s="82"/>
    </row>
    <row r="758" spans="3:4" x14ac:dyDescent="0.2">
      <c r="C758" s="239"/>
      <c r="D758" s="82"/>
    </row>
    <row r="759" spans="3:4" x14ac:dyDescent="0.2">
      <c r="C759" s="239"/>
      <c r="D759" s="82"/>
    </row>
    <row r="760" spans="3:4" x14ac:dyDescent="0.2">
      <c r="C760" s="239"/>
      <c r="D760" s="82"/>
    </row>
    <row r="761" spans="3:4" x14ac:dyDescent="0.2">
      <c r="C761" s="239"/>
      <c r="D761" s="82"/>
    </row>
    <row r="762" spans="3:4" x14ac:dyDescent="0.2">
      <c r="C762" s="239"/>
      <c r="D762" s="82"/>
    </row>
    <row r="763" spans="3:4" x14ac:dyDescent="0.2">
      <c r="C763" s="239"/>
      <c r="D763" s="82"/>
    </row>
    <row r="764" spans="3:4" x14ac:dyDescent="0.2">
      <c r="C764" s="239"/>
      <c r="D764" s="82"/>
    </row>
    <row r="765" spans="3:4" x14ac:dyDescent="0.2">
      <c r="C765" s="239"/>
      <c r="D765" s="82"/>
    </row>
    <row r="766" spans="3:4" x14ac:dyDescent="0.2">
      <c r="C766" s="239"/>
      <c r="D766" s="82"/>
    </row>
    <row r="767" spans="3:4" x14ac:dyDescent="0.2">
      <c r="C767" s="239"/>
      <c r="D767" s="82"/>
    </row>
    <row r="768" spans="3:4" x14ac:dyDescent="0.2">
      <c r="C768" s="239"/>
      <c r="D768" s="82"/>
    </row>
    <row r="769" spans="3:4" x14ac:dyDescent="0.2">
      <c r="C769" s="239"/>
      <c r="D769" s="82"/>
    </row>
    <row r="770" spans="3:4" x14ac:dyDescent="0.2">
      <c r="C770" s="239"/>
      <c r="D770" s="82"/>
    </row>
    <row r="771" spans="3:4" x14ac:dyDescent="0.2">
      <c r="C771" s="239"/>
      <c r="D771" s="82"/>
    </row>
    <row r="772" spans="3:4" x14ac:dyDescent="0.2">
      <c r="C772" s="239"/>
      <c r="D772" s="82"/>
    </row>
    <row r="773" spans="3:4" x14ac:dyDescent="0.2">
      <c r="C773" s="239"/>
      <c r="D773" s="82"/>
    </row>
    <row r="774" spans="3:4" x14ac:dyDescent="0.2">
      <c r="C774" s="239"/>
      <c r="D774" s="82"/>
    </row>
    <row r="775" spans="3:4" x14ac:dyDescent="0.2">
      <c r="C775" s="239"/>
      <c r="D775" s="82"/>
    </row>
    <row r="776" spans="3:4" x14ac:dyDescent="0.2">
      <c r="C776" s="239"/>
      <c r="D776" s="82"/>
    </row>
    <row r="777" spans="3:4" x14ac:dyDescent="0.2">
      <c r="C777" s="239"/>
      <c r="D777" s="82"/>
    </row>
    <row r="778" spans="3:4" x14ac:dyDescent="0.2">
      <c r="C778" s="239"/>
      <c r="D778" s="82"/>
    </row>
    <row r="779" spans="3:4" x14ac:dyDescent="0.2">
      <c r="C779" s="239"/>
      <c r="D779" s="82"/>
    </row>
    <row r="780" spans="3:4" x14ac:dyDescent="0.2">
      <c r="C780" s="239"/>
      <c r="D780" s="82"/>
    </row>
    <row r="781" spans="3:4" x14ac:dyDescent="0.2">
      <c r="C781" s="239"/>
      <c r="D781" s="82"/>
    </row>
    <row r="782" spans="3:4" x14ac:dyDescent="0.2">
      <c r="C782" s="239"/>
      <c r="D782" s="82"/>
    </row>
    <row r="783" spans="3:4" x14ac:dyDescent="0.2">
      <c r="C783" s="239"/>
      <c r="D783" s="82"/>
    </row>
    <row r="784" spans="3:4" x14ac:dyDescent="0.2">
      <c r="C784" s="239"/>
      <c r="D784" s="82"/>
    </row>
    <row r="785" spans="3:4" x14ac:dyDescent="0.2">
      <c r="C785" s="239"/>
      <c r="D785" s="82"/>
    </row>
    <row r="786" spans="3:4" x14ac:dyDescent="0.2">
      <c r="C786" s="239"/>
      <c r="D786" s="82"/>
    </row>
    <row r="787" spans="3:4" x14ac:dyDescent="0.2">
      <c r="C787" s="239"/>
      <c r="D787" s="82"/>
    </row>
    <row r="788" spans="3:4" x14ac:dyDescent="0.2">
      <c r="C788" s="239"/>
      <c r="D788" s="82"/>
    </row>
    <row r="789" spans="3:4" x14ac:dyDescent="0.2">
      <c r="C789" s="239"/>
      <c r="D789" s="82"/>
    </row>
    <row r="790" spans="3:4" x14ac:dyDescent="0.2">
      <c r="C790" s="239"/>
      <c r="D790" s="82"/>
    </row>
    <row r="791" spans="3:4" x14ac:dyDescent="0.2">
      <c r="C791" s="239"/>
      <c r="D791" s="82"/>
    </row>
    <row r="792" spans="3:4" x14ac:dyDescent="0.2">
      <c r="C792" s="239"/>
      <c r="D792" s="82"/>
    </row>
    <row r="793" spans="3:4" x14ac:dyDescent="0.2">
      <c r="C793" s="239"/>
      <c r="D793" s="82"/>
    </row>
    <row r="794" spans="3:4" x14ac:dyDescent="0.2">
      <c r="C794" s="239"/>
      <c r="D794" s="82"/>
    </row>
    <row r="795" spans="3:4" x14ac:dyDescent="0.2">
      <c r="C795" s="239"/>
      <c r="D795" s="82"/>
    </row>
    <row r="796" spans="3:4" x14ac:dyDescent="0.2">
      <c r="C796" s="239"/>
      <c r="D796" s="82"/>
    </row>
    <row r="797" spans="3:4" x14ac:dyDescent="0.2">
      <c r="C797" s="239"/>
      <c r="D797" s="82"/>
    </row>
    <row r="798" spans="3:4" x14ac:dyDescent="0.2">
      <c r="C798" s="239"/>
      <c r="D798" s="82"/>
    </row>
    <row r="799" spans="3:4" x14ac:dyDescent="0.2">
      <c r="C799" s="239"/>
      <c r="D799" s="82"/>
    </row>
    <row r="800" spans="3:4" x14ac:dyDescent="0.2">
      <c r="C800" s="239"/>
      <c r="D800" s="82"/>
    </row>
    <row r="801" spans="3:4" x14ac:dyDescent="0.2">
      <c r="C801" s="239"/>
      <c r="D801" s="82"/>
    </row>
    <row r="802" spans="3:4" x14ac:dyDescent="0.2">
      <c r="C802" s="239"/>
      <c r="D802" s="82"/>
    </row>
    <row r="803" spans="3:4" x14ac:dyDescent="0.2">
      <c r="C803" s="239"/>
      <c r="D803" s="82"/>
    </row>
    <row r="804" spans="3:4" x14ac:dyDescent="0.2">
      <c r="C804" s="239"/>
      <c r="D804" s="82"/>
    </row>
    <row r="805" spans="3:4" x14ac:dyDescent="0.2">
      <c r="C805" s="239"/>
      <c r="D805" s="82"/>
    </row>
    <row r="806" spans="3:4" x14ac:dyDescent="0.2">
      <c r="C806" s="239"/>
      <c r="D806" s="82"/>
    </row>
    <row r="807" spans="3:4" x14ac:dyDescent="0.2">
      <c r="C807" s="239"/>
      <c r="D807" s="82"/>
    </row>
    <row r="808" spans="3:4" x14ac:dyDescent="0.2">
      <c r="C808" s="239"/>
      <c r="D808" s="82"/>
    </row>
    <row r="809" spans="3:4" x14ac:dyDescent="0.2">
      <c r="C809" s="239"/>
      <c r="D809" s="82"/>
    </row>
    <row r="810" spans="3:4" x14ac:dyDescent="0.2">
      <c r="C810" s="239"/>
      <c r="D810" s="82"/>
    </row>
    <row r="811" spans="3:4" x14ac:dyDescent="0.2">
      <c r="C811" s="239"/>
      <c r="D811" s="82"/>
    </row>
    <row r="812" spans="3:4" x14ac:dyDescent="0.2">
      <c r="C812" s="239"/>
      <c r="D812" s="82"/>
    </row>
    <row r="813" spans="3:4" x14ac:dyDescent="0.2">
      <c r="C813" s="239"/>
      <c r="D813" s="82"/>
    </row>
    <row r="814" spans="3:4" x14ac:dyDescent="0.2">
      <c r="C814" s="239"/>
      <c r="D814" s="82"/>
    </row>
    <row r="815" spans="3:4" x14ac:dyDescent="0.2">
      <c r="C815" s="239"/>
      <c r="D815" s="82"/>
    </row>
    <row r="816" spans="3:4" x14ac:dyDescent="0.2">
      <c r="C816" s="239"/>
      <c r="D816" s="82"/>
    </row>
    <row r="817" spans="3:4" x14ac:dyDescent="0.2">
      <c r="C817" s="239"/>
      <c r="D817" s="82"/>
    </row>
    <row r="818" spans="3:4" x14ac:dyDescent="0.2">
      <c r="C818" s="239"/>
      <c r="D818" s="82"/>
    </row>
    <row r="819" spans="3:4" x14ac:dyDescent="0.2">
      <c r="C819" s="239"/>
      <c r="D819" s="82"/>
    </row>
    <row r="820" spans="3:4" x14ac:dyDescent="0.2">
      <c r="C820" s="239"/>
      <c r="D820" s="82"/>
    </row>
    <row r="821" spans="3:4" x14ac:dyDescent="0.2">
      <c r="C821" s="239"/>
      <c r="D821" s="82"/>
    </row>
    <row r="822" spans="3:4" x14ac:dyDescent="0.2">
      <c r="C822" s="239"/>
      <c r="D822" s="82"/>
    </row>
    <row r="823" spans="3:4" x14ac:dyDescent="0.2">
      <c r="C823" s="239"/>
      <c r="D823" s="82"/>
    </row>
    <row r="824" spans="3:4" x14ac:dyDescent="0.2">
      <c r="C824" s="239"/>
      <c r="D824" s="82"/>
    </row>
    <row r="825" spans="3:4" x14ac:dyDescent="0.2">
      <c r="C825" s="239"/>
      <c r="D825" s="82"/>
    </row>
    <row r="826" spans="3:4" x14ac:dyDescent="0.2">
      <c r="C826" s="239"/>
      <c r="D826" s="82"/>
    </row>
    <row r="827" spans="3:4" x14ac:dyDescent="0.2">
      <c r="C827" s="239"/>
      <c r="D827" s="82"/>
    </row>
    <row r="828" spans="3:4" x14ac:dyDescent="0.2">
      <c r="C828" s="239"/>
      <c r="D828" s="82"/>
    </row>
    <row r="829" spans="3:4" x14ac:dyDescent="0.2">
      <c r="C829" s="239"/>
      <c r="D829" s="82"/>
    </row>
    <row r="830" spans="3:4" x14ac:dyDescent="0.2">
      <c r="C830" s="239"/>
      <c r="D830" s="82"/>
    </row>
    <row r="831" spans="3:4" x14ac:dyDescent="0.2">
      <c r="C831" s="239"/>
      <c r="D831" s="82"/>
    </row>
    <row r="832" spans="3:4" x14ac:dyDescent="0.2">
      <c r="C832" s="239"/>
      <c r="D832" s="82"/>
    </row>
    <row r="833" spans="3:4" x14ac:dyDescent="0.2">
      <c r="C833" s="239"/>
      <c r="D833" s="82"/>
    </row>
    <row r="834" spans="3:4" x14ac:dyDescent="0.2">
      <c r="C834" s="239"/>
      <c r="D834" s="82"/>
    </row>
    <row r="835" spans="3:4" x14ac:dyDescent="0.2">
      <c r="C835" s="239"/>
      <c r="D835" s="82"/>
    </row>
    <row r="836" spans="3:4" x14ac:dyDescent="0.2">
      <c r="C836" s="239"/>
      <c r="D836" s="82"/>
    </row>
    <row r="837" spans="3:4" x14ac:dyDescent="0.2">
      <c r="C837" s="239"/>
      <c r="D837" s="82"/>
    </row>
    <row r="838" spans="3:4" x14ac:dyDescent="0.2">
      <c r="C838" s="239"/>
      <c r="D838" s="82"/>
    </row>
    <row r="839" spans="3:4" x14ac:dyDescent="0.2">
      <c r="C839" s="239"/>
      <c r="D839" s="82"/>
    </row>
    <row r="840" spans="3:4" x14ac:dyDescent="0.2">
      <c r="C840" s="239"/>
      <c r="D840" s="82"/>
    </row>
    <row r="841" spans="3:4" x14ac:dyDescent="0.2">
      <c r="C841" s="239"/>
      <c r="D841" s="82"/>
    </row>
    <row r="842" spans="3:4" x14ac:dyDescent="0.2">
      <c r="C842" s="239"/>
      <c r="D842" s="82"/>
    </row>
    <row r="843" spans="3:4" x14ac:dyDescent="0.2">
      <c r="C843" s="239"/>
      <c r="D843" s="82"/>
    </row>
    <row r="844" spans="3:4" x14ac:dyDescent="0.2">
      <c r="C844" s="239"/>
      <c r="D844" s="82"/>
    </row>
    <row r="845" spans="3:4" x14ac:dyDescent="0.2">
      <c r="C845" s="239"/>
      <c r="D845" s="82"/>
    </row>
    <row r="846" spans="3:4" x14ac:dyDescent="0.2">
      <c r="C846" s="239"/>
      <c r="D846" s="82"/>
    </row>
    <row r="847" spans="3:4" x14ac:dyDescent="0.2">
      <c r="C847" s="239"/>
      <c r="D847" s="82"/>
    </row>
    <row r="848" spans="3:4" x14ac:dyDescent="0.2">
      <c r="C848" s="239"/>
      <c r="D848" s="82"/>
    </row>
    <row r="849" spans="3:4" x14ac:dyDescent="0.2">
      <c r="C849" s="239"/>
      <c r="D849" s="82"/>
    </row>
    <row r="850" spans="3:4" x14ac:dyDescent="0.2">
      <c r="C850" s="239"/>
      <c r="D850" s="82"/>
    </row>
    <row r="851" spans="3:4" x14ac:dyDescent="0.2">
      <c r="C851" s="239"/>
      <c r="D851" s="82"/>
    </row>
    <row r="852" spans="3:4" x14ac:dyDescent="0.2">
      <c r="C852" s="239"/>
      <c r="D852" s="82"/>
    </row>
    <row r="853" spans="3:4" x14ac:dyDescent="0.2">
      <c r="C853" s="239"/>
      <c r="D853" s="82"/>
    </row>
    <row r="854" spans="3:4" x14ac:dyDescent="0.2">
      <c r="C854" s="239"/>
      <c r="D854" s="82"/>
    </row>
    <row r="855" spans="3:4" x14ac:dyDescent="0.2">
      <c r="C855" s="239"/>
      <c r="D855" s="82"/>
    </row>
    <row r="856" spans="3:4" x14ac:dyDescent="0.2">
      <c r="C856" s="239"/>
      <c r="D856" s="82"/>
    </row>
    <row r="857" spans="3:4" x14ac:dyDescent="0.2">
      <c r="C857" s="239"/>
      <c r="D857" s="82"/>
    </row>
    <row r="858" spans="3:4" x14ac:dyDescent="0.2">
      <c r="C858" s="239"/>
      <c r="D858" s="82"/>
    </row>
    <row r="859" spans="3:4" x14ac:dyDescent="0.2">
      <c r="C859" s="239"/>
      <c r="D859" s="82"/>
    </row>
    <row r="860" spans="3:4" x14ac:dyDescent="0.2">
      <c r="C860" s="239"/>
      <c r="D860" s="82"/>
    </row>
    <row r="861" spans="3:4" x14ac:dyDescent="0.2">
      <c r="C861" s="239"/>
      <c r="D861" s="82"/>
    </row>
    <row r="862" spans="3:4" x14ac:dyDescent="0.2">
      <c r="C862" s="239"/>
      <c r="D862" s="82"/>
    </row>
    <row r="863" spans="3:4" x14ac:dyDescent="0.2">
      <c r="C863" s="239"/>
      <c r="D863" s="82"/>
    </row>
    <row r="864" spans="3:4" x14ac:dyDescent="0.2">
      <c r="C864" s="239"/>
      <c r="D864" s="82"/>
    </row>
    <row r="865" spans="3:4" x14ac:dyDescent="0.2">
      <c r="C865" s="239"/>
      <c r="D865" s="82"/>
    </row>
    <row r="866" spans="3:4" x14ac:dyDescent="0.2">
      <c r="C866" s="239"/>
      <c r="D866" s="82"/>
    </row>
    <row r="867" spans="3:4" x14ac:dyDescent="0.2">
      <c r="C867" s="239"/>
      <c r="D867" s="82"/>
    </row>
    <row r="868" spans="3:4" x14ac:dyDescent="0.2">
      <c r="C868" s="239"/>
      <c r="D868" s="82"/>
    </row>
    <row r="869" spans="3:4" x14ac:dyDescent="0.2">
      <c r="C869" s="239"/>
      <c r="D869" s="82"/>
    </row>
    <row r="870" spans="3:4" x14ac:dyDescent="0.2">
      <c r="C870" s="239"/>
      <c r="D870" s="82"/>
    </row>
    <row r="871" spans="3:4" x14ac:dyDescent="0.2">
      <c r="C871" s="239"/>
      <c r="D871" s="82"/>
    </row>
    <row r="872" spans="3:4" x14ac:dyDescent="0.2">
      <c r="C872" s="239"/>
      <c r="D872" s="82"/>
    </row>
    <row r="873" spans="3:4" x14ac:dyDescent="0.2">
      <c r="C873" s="239"/>
      <c r="D873" s="82"/>
    </row>
    <row r="874" spans="3:4" x14ac:dyDescent="0.2">
      <c r="C874" s="239"/>
      <c r="D874" s="82"/>
    </row>
    <row r="875" spans="3:4" x14ac:dyDescent="0.2">
      <c r="C875" s="239"/>
      <c r="D875" s="82"/>
    </row>
    <row r="876" spans="3:4" x14ac:dyDescent="0.2">
      <c r="C876" s="239"/>
      <c r="D876" s="82"/>
    </row>
    <row r="877" spans="3:4" x14ac:dyDescent="0.2">
      <c r="C877" s="239"/>
      <c r="D877" s="82"/>
    </row>
    <row r="878" spans="3:4" x14ac:dyDescent="0.2">
      <c r="C878" s="239"/>
      <c r="D878" s="82"/>
    </row>
    <row r="879" spans="3:4" x14ac:dyDescent="0.2">
      <c r="C879" s="239"/>
      <c r="D879" s="82"/>
    </row>
    <row r="880" spans="3:4" x14ac:dyDescent="0.2">
      <c r="C880" s="239"/>
      <c r="D880" s="82"/>
    </row>
    <row r="881" spans="3:4" x14ac:dyDescent="0.2">
      <c r="C881" s="239"/>
      <c r="D881" s="82"/>
    </row>
    <row r="882" spans="3:4" x14ac:dyDescent="0.2">
      <c r="C882" s="239"/>
      <c r="D882" s="82"/>
    </row>
    <row r="883" spans="3:4" x14ac:dyDescent="0.2">
      <c r="C883" s="239"/>
      <c r="D883" s="82"/>
    </row>
    <row r="884" spans="3:4" x14ac:dyDescent="0.2">
      <c r="C884" s="239"/>
      <c r="D884" s="82"/>
    </row>
    <row r="885" spans="3:4" x14ac:dyDescent="0.2">
      <c r="C885" s="239"/>
      <c r="D885" s="82"/>
    </row>
    <row r="886" spans="3:4" x14ac:dyDescent="0.2">
      <c r="C886" s="239"/>
      <c r="D886" s="82"/>
    </row>
    <row r="887" spans="3:4" x14ac:dyDescent="0.2">
      <c r="C887" s="239"/>
      <c r="D887" s="82"/>
    </row>
    <row r="888" spans="3:4" x14ac:dyDescent="0.2">
      <c r="C888" s="239"/>
      <c r="D888" s="82"/>
    </row>
    <row r="889" spans="3:4" x14ac:dyDescent="0.2">
      <c r="C889" s="239"/>
      <c r="D889" s="82"/>
    </row>
    <row r="890" spans="3:4" x14ac:dyDescent="0.2">
      <c r="C890" s="239"/>
      <c r="D890" s="82"/>
    </row>
    <row r="891" spans="3:4" x14ac:dyDescent="0.2">
      <c r="C891" s="239"/>
      <c r="D891" s="82"/>
    </row>
    <row r="892" spans="3:4" x14ac:dyDescent="0.2">
      <c r="C892" s="239"/>
      <c r="D892" s="82"/>
    </row>
    <row r="893" spans="3:4" x14ac:dyDescent="0.2">
      <c r="C893" s="239"/>
      <c r="D893" s="82"/>
    </row>
    <row r="894" spans="3:4" x14ac:dyDescent="0.2">
      <c r="C894" s="239"/>
      <c r="D894" s="82"/>
    </row>
    <row r="895" spans="3:4" x14ac:dyDescent="0.2">
      <c r="C895" s="239"/>
      <c r="D895" s="82"/>
    </row>
    <row r="896" spans="3:4" x14ac:dyDescent="0.2">
      <c r="C896" s="239"/>
      <c r="D896" s="82"/>
    </row>
    <row r="897" spans="3:4" x14ac:dyDescent="0.2">
      <c r="C897" s="239"/>
      <c r="D897" s="82"/>
    </row>
    <row r="898" spans="3:4" x14ac:dyDescent="0.2">
      <c r="C898" s="239"/>
      <c r="D898" s="82"/>
    </row>
    <row r="899" spans="3:4" x14ac:dyDescent="0.2">
      <c r="C899" s="239"/>
      <c r="D899" s="82"/>
    </row>
    <row r="900" spans="3:4" x14ac:dyDescent="0.2">
      <c r="C900" s="239"/>
      <c r="D900" s="82"/>
    </row>
    <row r="901" spans="3:4" x14ac:dyDescent="0.2">
      <c r="C901" s="239"/>
      <c r="D901" s="82"/>
    </row>
    <row r="902" spans="3:4" x14ac:dyDescent="0.2">
      <c r="C902" s="239"/>
      <c r="D902" s="82"/>
    </row>
    <row r="903" spans="3:4" x14ac:dyDescent="0.2">
      <c r="C903" s="239"/>
      <c r="D903" s="82"/>
    </row>
    <row r="904" spans="3:4" x14ac:dyDescent="0.2">
      <c r="C904" s="239"/>
      <c r="D904" s="82"/>
    </row>
    <row r="905" spans="3:4" x14ac:dyDescent="0.2">
      <c r="C905" s="239"/>
      <c r="D905" s="82"/>
    </row>
    <row r="906" spans="3:4" x14ac:dyDescent="0.2">
      <c r="C906" s="239"/>
      <c r="D906" s="82"/>
    </row>
    <row r="907" spans="3:4" x14ac:dyDescent="0.2">
      <c r="C907" s="239"/>
      <c r="D907" s="82"/>
    </row>
    <row r="908" spans="3:4" x14ac:dyDescent="0.2">
      <c r="C908" s="239"/>
      <c r="D908" s="82"/>
    </row>
    <row r="909" spans="3:4" x14ac:dyDescent="0.2">
      <c r="C909" s="239"/>
      <c r="D909" s="82"/>
    </row>
    <row r="910" spans="3:4" x14ac:dyDescent="0.2">
      <c r="C910" s="239"/>
      <c r="D910" s="82"/>
    </row>
    <row r="911" spans="3:4" x14ac:dyDescent="0.2">
      <c r="C911" s="239"/>
      <c r="D911" s="82"/>
    </row>
    <row r="912" spans="3:4" x14ac:dyDescent="0.2">
      <c r="C912" s="239"/>
      <c r="D912" s="82"/>
    </row>
    <row r="913" spans="3:4" x14ac:dyDescent="0.2">
      <c r="C913" s="239"/>
      <c r="D913" s="82"/>
    </row>
    <row r="914" spans="3:4" x14ac:dyDescent="0.2">
      <c r="C914" s="239"/>
      <c r="D914" s="82"/>
    </row>
    <row r="915" spans="3:4" x14ac:dyDescent="0.2">
      <c r="C915" s="239"/>
      <c r="D915" s="82"/>
    </row>
    <row r="916" spans="3:4" x14ac:dyDescent="0.2">
      <c r="C916" s="239"/>
      <c r="D916" s="82"/>
    </row>
    <row r="917" spans="3:4" x14ac:dyDescent="0.2">
      <c r="C917" s="239"/>
      <c r="D917" s="82"/>
    </row>
    <row r="918" spans="3:4" x14ac:dyDescent="0.2">
      <c r="C918" s="239"/>
      <c r="D918" s="82"/>
    </row>
    <row r="919" spans="3:4" x14ac:dyDescent="0.2">
      <c r="C919" s="239"/>
      <c r="D919" s="82"/>
    </row>
    <row r="920" spans="3:4" x14ac:dyDescent="0.2">
      <c r="C920" s="239"/>
      <c r="D920" s="82"/>
    </row>
    <row r="921" spans="3:4" x14ac:dyDescent="0.2">
      <c r="C921" s="239"/>
      <c r="D921" s="82"/>
    </row>
    <row r="922" spans="3:4" x14ac:dyDescent="0.2">
      <c r="C922" s="239"/>
      <c r="D922" s="82"/>
    </row>
    <row r="923" spans="3:4" x14ac:dyDescent="0.2">
      <c r="C923" s="239"/>
      <c r="D923" s="82"/>
    </row>
    <row r="924" spans="3:4" x14ac:dyDescent="0.2">
      <c r="C924" s="239"/>
      <c r="D924" s="82"/>
    </row>
    <row r="925" spans="3:4" x14ac:dyDescent="0.2">
      <c r="C925" s="239"/>
      <c r="D925" s="82"/>
    </row>
    <row r="926" spans="3:4" x14ac:dyDescent="0.2">
      <c r="C926" s="239"/>
      <c r="D926" s="82"/>
    </row>
    <row r="927" spans="3:4" x14ac:dyDescent="0.2">
      <c r="C927" s="239"/>
      <c r="D927" s="82"/>
    </row>
    <row r="928" spans="3:4" x14ac:dyDescent="0.2">
      <c r="C928" s="239"/>
      <c r="D928" s="82"/>
    </row>
    <row r="929" spans="3:4" x14ac:dyDescent="0.2">
      <c r="C929" s="239"/>
      <c r="D929" s="82"/>
    </row>
    <row r="930" spans="3:4" x14ac:dyDescent="0.2">
      <c r="C930" s="239"/>
      <c r="D930" s="82"/>
    </row>
    <row r="931" spans="3:4" x14ac:dyDescent="0.2">
      <c r="C931" s="239"/>
      <c r="D931" s="82"/>
    </row>
    <row r="932" spans="3:4" x14ac:dyDescent="0.2">
      <c r="C932" s="239"/>
      <c r="D932" s="82"/>
    </row>
    <row r="933" spans="3:4" x14ac:dyDescent="0.2">
      <c r="C933" s="239"/>
      <c r="D933" s="82"/>
    </row>
    <row r="934" spans="3:4" x14ac:dyDescent="0.2">
      <c r="C934" s="239"/>
      <c r="D934" s="82"/>
    </row>
    <row r="935" spans="3:4" x14ac:dyDescent="0.2">
      <c r="C935" s="239"/>
      <c r="D935" s="82"/>
    </row>
    <row r="936" spans="3:4" x14ac:dyDescent="0.2">
      <c r="C936" s="239"/>
      <c r="D936" s="82"/>
    </row>
    <row r="937" spans="3:4" x14ac:dyDescent="0.2">
      <c r="C937" s="239"/>
      <c r="D937" s="82"/>
    </row>
    <row r="938" spans="3:4" x14ac:dyDescent="0.2">
      <c r="C938" s="239"/>
      <c r="D938" s="82"/>
    </row>
    <row r="939" spans="3:4" x14ac:dyDescent="0.2">
      <c r="C939" s="239"/>
      <c r="D939" s="82"/>
    </row>
    <row r="940" spans="3:4" x14ac:dyDescent="0.2">
      <c r="C940" s="239"/>
      <c r="D940" s="82"/>
    </row>
    <row r="941" spans="3:4" x14ac:dyDescent="0.2">
      <c r="C941" s="239"/>
      <c r="D941" s="82"/>
    </row>
    <row r="942" spans="3:4" x14ac:dyDescent="0.2">
      <c r="C942" s="239"/>
      <c r="D942" s="82"/>
    </row>
    <row r="943" spans="3:4" x14ac:dyDescent="0.2">
      <c r="C943" s="239"/>
      <c r="D943" s="82"/>
    </row>
    <row r="944" spans="3:4" x14ac:dyDescent="0.2">
      <c r="C944" s="239"/>
      <c r="D944" s="82"/>
    </row>
    <row r="945" spans="3:4" x14ac:dyDescent="0.2">
      <c r="C945" s="239"/>
      <c r="D945" s="82"/>
    </row>
    <row r="946" spans="3:4" x14ac:dyDescent="0.2">
      <c r="C946" s="239"/>
      <c r="D946" s="82"/>
    </row>
    <row r="947" spans="3:4" x14ac:dyDescent="0.2">
      <c r="C947" s="239"/>
      <c r="D947" s="82"/>
    </row>
    <row r="948" spans="3:4" x14ac:dyDescent="0.2">
      <c r="C948" s="239"/>
      <c r="D948" s="82"/>
    </row>
    <row r="949" spans="3:4" x14ac:dyDescent="0.2">
      <c r="C949" s="239"/>
      <c r="D949" s="82"/>
    </row>
    <row r="950" spans="3:4" x14ac:dyDescent="0.2">
      <c r="C950" s="239"/>
      <c r="D950" s="82"/>
    </row>
    <row r="951" spans="3:4" x14ac:dyDescent="0.2">
      <c r="C951" s="239"/>
      <c r="D951" s="82"/>
    </row>
    <row r="952" spans="3:4" x14ac:dyDescent="0.2">
      <c r="C952" s="239"/>
      <c r="D952" s="82"/>
    </row>
    <row r="953" spans="3:4" x14ac:dyDescent="0.2">
      <c r="C953" s="239"/>
      <c r="D953" s="82"/>
    </row>
    <row r="954" spans="3:4" x14ac:dyDescent="0.2">
      <c r="C954" s="239"/>
      <c r="D954" s="82"/>
    </row>
    <row r="955" spans="3:4" x14ac:dyDescent="0.2">
      <c r="C955" s="239"/>
      <c r="D955" s="82"/>
    </row>
    <row r="956" spans="3:4" x14ac:dyDescent="0.2">
      <c r="C956" s="239"/>
      <c r="D956" s="82"/>
    </row>
    <row r="957" spans="3:4" x14ac:dyDescent="0.2">
      <c r="C957" s="239"/>
      <c r="D957" s="82"/>
    </row>
    <row r="958" spans="3:4" x14ac:dyDescent="0.2">
      <c r="C958" s="239"/>
      <c r="D958" s="82"/>
    </row>
    <row r="959" spans="3:4" x14ac:dyDescent="0.2">
      <c r="C959" s="239"/>
      <c r="D959" s="82"/>
    </row>
    <row r="960" spans="3:4" x14ac:dyDescent="0.2">
      <c r="C960" s="239"/>
      <c r="D960" s="82"/>
    </row>
    <row r="961" spans="3:4" x14ac:dyDescent="0.2">
      <c r="C961" s="239"/>
      <c r="D961" s="82"/>
    </row>
    <row r="962" spans="3:4" x14ac:dyDescent="0.2">
      <c r="C962" s="239"/>
      <c r="D962" s="82"/>
    </row>
    <row r="963" spans="3:4" x14ac:dyDescent="0.2">
      <c r="C963" s="239"/>
      <c r="D963" s="82"/>
    </row>
    <row r="964" spans="3:4" x14ac:dyDescent="0.2">
      <c r="C964" s="239"/>
      <c r="D964" s="82"/>
    </row>
    <row r="965" spans="3:4" x14ac:dyDescent="0.2">
      <c r="C965" s="239"/>
      <c r="D965" s="82"/>
    </row>
    <row r="966" spans="3:4" x14ac:dyDescent="0.2">
      <c r="C966" s="239"/>
      <c r="D966" s="82"/>
    </row>
    <row r="967" spans="3:4" x14ac:dyDescent="0.2">
      <c r="C967" s="239"/>
      <c r="D967" s="82"/>
    </row>
    <row r="968" spans="3:4" x14ac:dyDescent="0.2">
      <c r="C968" s="239"/>
      <c r="D968" s="82"/>
    </row>
    <row r="969" spans="3:4" x14ac:dyDescent="0.2">
      <c r="C969" s="239"/>
      <c r="D969" s="82"/>
    </row>
    <row r="970" spans="3:4" x14ac:dyDescent="0.2">
      <c r="C970" s="239"/>
      <c r="D970" s="82"/>
    </row>
    <row r="971" spans="3:4" x14ac:dyDescent="0.2">
      <c r="C971" s="239"/>
      <c r="D971" s="82"/>
    </row>
    <row r="972" spans="3:4" x14ac:dyDescent="0.2">
      <c r="C972" s="239"/>
      <c r="D972" s="82"/>
    </row>
    <row r="973" spans="3:4" x14ac:dyDescent="0.2">
      <c r="C973" s="239"/>
      <c r="D973" s="82"/>
    </row>
    <row r="974" spans="3:4" x14ac:dyDescent="0.2">
      <c r="C974" s="239"/>
      <c r="D974" s="82"/>
    </row>
    <row r="975" spans="3:4" x14ac:dyDescent="0.2">
      <c r="C975" s="239"/>
      <c r="D975" s="82"/>
    </row>
    <row r="976" spans="3:4" x14ac:dyDescent="0.2">
      <c r="C976" s="239"/>
      <c r="D976" s="82"/>
    </row>
    <row r="977" spans="3:4" x14ac:dyDescent="0.2">
      <c r="C977" s="239"/>
      <c r="D977" s="82"/>
    </row>
    <row r="978" spans="3:4" x14ac:dyDescent="0.2">
      <c r="C978" s="239"/>
      <c r="D978" s="82"/>
    </row>
    <row r="979" spans="3:4" x14ac:dyDescent="0.2">
      <c r="C979" s="239"/>
      <c r="D979" s="82"/>
    </row>
    <row r="980" spans="3:4" x14ac:dyDescent="0.2">
      <c r="C980" s="239"/>
      <c r="D980" s="82"/>
    </row>
    <row r="981" spans="3:4" x14ac:dyDescent="0.2">
      <c r="C981" s="239"/>
      <c r="D981" s="82"/>
    </row>
    <row r="982" spans="3:4" x14ac:dyDescent="0.2">
      <c r="C982" s="239"/>
      <c r="D982" s="82"/>
    </row>
    <row r="983" spans="3:4" x14ac:dyDescent="0.2">
      <c r="C983" s="239"/>
      <c r="D983" s="82"/>
    </row>
    <row r="984" spans="3:4" x14ac:dyDescent="0.2">
      <c r="C984" s="239"/>
      <c r="D984" s="82"/>
    </row>
    <row r="985" spans="3:4" x14ac:dyDescent="0.2">
      <c r="C985" s="239"/>
      <c r="D985" s="82"/>
    </row>
    <row r="986" spans="3:4" x14ac:dyDescent="0.2">
      <c r="C986" s="239"/>
      <c r="D986" s="82"/>
    </row>
    <row r="987" spans="3:4" x14ac:dyDescent="0.2">
      <c r="C987" s="239"/>
      <c r="D987" s="82"/>
    </row>
    <row r="988" spans="3:4" x14ac:dyDescent="0.2">
      <c r="C988" s="239"/>
      <c r="D988" s="82"/>
    </row>
    <row r="989" spans="3:4" x14ac:dyDescent="0.2">
      <c r="C989" s="239"/>
      <c r="D989" s="82"/>
    </row>
    <row r="990" spans="3:4" x14ac:dyDescent="0.2">
      <c r="C990" s="239"/>
      <c r="D990" s="82"/>
    </row>
    <row r="991" spans="3:4" x14ac:dyDescent="0.2">
      <c r="C991" s="239"/>
      <c r="D991" s="82"/>
    </row>
    <row r="992" spans="3:4" x14ac:dyDescent="0.2">
      <c r="C992" s="239"/>
      <c r="D992" s="82"/>
    </row>
    <row r="993" spans="3:4" x14ac:dyDescent="0.2">
      <c r="C993" s="239"/>
      <c r="D993" s="82"/>
    </row>
    <row r="994" spans="3:4" x14ac:dyDescent="0.2">
      <c r="C994" s="239"/>
      <c r="D994" s="82"/>
    </row>
    <row r="995" spans="3:4" x14ac:dyDescent="0.2">
      <c r="C995" s="239"/>
      <c r="D995" s="82"/>
    </row>
    <row r="996" spans="3:4" x14ac:dyDescent="0.2">
      <c r="C996" s="239"/>
      <c r="D996" s="82"/>
    </row>
    <row r="997" spans="3:4" x14ac:dyDescent="0.2">
      <c r="C997" s="239"/>
      <c r="D997" s="82"/>
    </row>
    <row r="998" spans="3:4" x14ac:dyDescent="0.2">
      <c r="C998" s="239"/>
      <c r="D998" s="82"/>
    </row>
    <row r="999" spans="3:4" x14ac:dyDescent="0.2">
      <c r="C999" s="239"/>
      <c r="D999" s="82"/>
    </row>
    <row r="1000" spans="3:4" x14ac:dyDescent="0.2">
      <c r="C1000" s="239"/>
      <c r="D1000" s="82"/>
    </row>
    <row r="1001" spans="3:4" x14ac:dyDescent="0.2">
      <c r="C1001" s="239"/>
      <c r="D1001" s="82"/>
    </row>
    <row r="1002" spans="3:4" x14ac:dyDescent="0.2">
      <c r="C1002" s="239"/>
      <c r="D1002" s="82"/>
    </row>
    <row r="1003" spans="3:4" x14ac:dyDescent="0.2">
      <c r="C1003" s="239"/>
      <c r="D1003" s="82"/>
    </row>
    <row r="1004" spans="3:4" x14ac:dyDescent="0.2">
      <c r="C1004" s="239"/>
      <c r="D1004" s="82"/>
    </row>
    <row r="1005" spans="3:4" x14ac:dyDescent="0.2">
      <c r="C1005" s="239"/>
      <c r="D1005" s="82"/>
    </row>
    <row r="1006" spans="3:4" x14ac:dyDescent="0.2">
      <c r="C1006" s="239"/>
      <c r="D1006" s="82"/>
    </row>
    <row r="1007" spans="3:4" x14ac:dyDescent="0.2">
      <c r="C1007" s="239"/>
      <c r="D1007" s="82"/>
    </row>
    <row r="1008" spans="3:4" x14ac:dyDescent="0.2">
      <c r="C1008" s="239"/>
      <c r="D1008" s="82"/>
    </row>
    <row r="1009" spans="3:4" x14ac:dyDescent="0.2">
      <c r="C1009" s="239"/>
      <c r="D1009" s="82"/>
    </row>
    <row r="1010" spans="3:4" x14ac:dyDescent="0.2">
      <c r="C1010" s="239"/>
      <c r="D1010" s="82"/>
    </row>
    <row r="1011" spans="3:4" x14ac:dyDescent="0.2">
      <c r="C1011" s="239"/>
      <c r="D1011" s="82"/>
    </row>
    <row r="1012" spans="3:4" x14ac:dyDescent="0.2">
      <c r="C1012" s="239"/>
      <c r="D1012" s="82"/>
    </row>
    <row r="1013" spans="3:4" x14ac:dyDescent="0.2">
      <c r="C1013" s="239"/>
      <c r="D1013" s="82"/>
    </row>
    <row r="1014" spans="3:4" x14ac:dyDescent="0.2">
      <c r="C1014" s="239"/>
      <c r="D1014" s="82"/>
    </row>
    <row r="1015" spans="3:4" x14ac:dyDescent="0.2">
      <c r="C1015" s="239"/>
      <c r="D1015" s="82"/>
    </row>
    <row r="1016" spans="3:4" x14ac:dyDescent="0.2">
      <c r="C1016" s="239"/>
      <c r="D1016" s="82"/>
    </row>
    <row r="1017" spans="3:4" x14ac:dyDescent="0.2">
      <c r="C1017" s="239"/>
      <c r="D1017" s="82"/>
    </row>
    <row r="1018" spans="3:4" x14ac:dyDescent="0.2">
      <c r="C1018" s="239"/>
      <c r="D1018" s="82"/>
    </row>
    <row r="1019" spans="3:4" x14ac:dyDescent="0.2">
      <c r="C1019" s="239"/>
      <c r="D1019" s="82"/>
    </row>
    <row r="1020" spans="3:4" x14ac:dyDescent="0.2">
      <c r="C1020" s="239"/>
      <c r="D1020" s="82"/>
    </row>
    <row r="1021" spans="3:4" x14ac:dyDescent="0.2">
      <c r="C1021" s="239"/>
      <c r="D1021" s="82"/>
    </row>
    <row r="1022" spans="3:4" x14ac:dyDescent="0.2">
      <c r="C1022" s="239"/>
      <c r="D1022" s="82"/>
    </row>
    <row r="1023" spans="3:4" x14ac:dyDescent="0.2">
      <c r="C1023" s="239"/>
      <c r="D1023" s="82"/>
    </row>
    <row r="1024" spans="3:4" x14ac:dyDescent="0.2">
      <c r="C1024" s="239"/>
      <c r="D1024" s="82"/>
    </row>
    <row r="1025" spans="3:4" x14ac:dyDescent="0.2">
      <c r="C1025" s="239"/>
      <c r="D1025" s="82"/>
    </row>
    <row r="1026" spans="3:4" x14ac:dyDescent="0.2">
      <c r="C1026" s="239"/>
      <c r="D1026" s="82"/>
    </row>
    <row r="1027" spans="3:4" x14ac:dyDescent="0.2">
      <c r="C1027" s="239"/>
      <c r="D1027" s="82"/>
    </row>
    <row r="1028" spans="3:4" x14ac:dyDescent="0.2">
      <c r="C1028" s="239"/>
      <c r="D1028" s="82"/>
    </row>
    <row r="1029" spans="3:4" x14ac:dyDescent="0.2">
      <c r="C1029" s="239"/>
      <c r="D1029" s="82"/>
    </row>
    <row r="1030" spans="3:4" x14ac:dyDescent="0.2">
      <c r="C1030" s="239"/>
      <c r="D1030" s="82"/>
    </row>
    <row r="1031" spans="3:4" x14ac:dyDescent="0.2">
      <c r="C1031" s="239"/>
      <c r="D1031" s="82"/>
    </row>
    <row r="1032" spans="3:4" x14ac:dyDescent="0.2">
      <c r="C1032" s="239"/>
      <c r="D1032" s="82"/>
    </row>
    <row r="1033" spans="3:4" x14ac:dyDescent="0.2">
      <c r="C1033" s="239"/>
      <c r="D1033" s="82"/>
    </row>
    <row r="1034" spans="3:4" x14ac:dyDescent="0.2">
      <c r="C1034" s="239"/>
      <c r="D1034" s="82"/>
    </row>
    <row r="1035" spans="3:4" x14ac:dyDescent="0.2">
      <c r="C1035" s="239"/>
      <c r="D1035" s="82"/>
    </row>
    <row r="1036" spans="3:4" x14ac:dyDescent="0.2">
      <c r="C1036" s="239"/>
      <c r="D1036" s="82"/>
    </row>
    <row r="1037" spans="3:4" x14ac:dyDescent="0.2">
      <c r="C1037" s="239"/>
      <c r="D1037" s="82"/>
    </row>
    <row r="1038" spans="3:4" x14ac:dyDescent="0.2">
      <c r="C1038" s="239"/>
      <c r="D1038" s="82"/>
    </row>
    <row r="1039" spans="3:4" x14ac:dyDescent="0.2">
      <c r="C1039" s="239"/>
      <c r="D1039" s="82"/>
    </row>
    <row r="1040" spans="3:4" x14ac:dyDescent="0.2">
      <c r="C1040" s="239"/>
      <c r="D1040" s="82"/>
    </row>
    <row r="1041" spans="3:4" x14ac:dyDescent="0.2">
      <c r="C1041" s="239"/>
      <c r="D1041" s="82"/>
    </row>
    <row r="1042" spans="3:4" x14ac:dyDescent="0.2">
      <c r="C1042" s="239"/>
      <c r="D1042" s="82"/>
    </row>
    <row r="1043" spans="3:4" x14ac:dyDescent="0.2">
      <c r="C1043" s="239"/>
      <c r="D1043" s="82"/>
    </row>
    <row r="1044" spans="3:4" x14ac:dyDescent="0.2">
      <c r="C1044" s="239"/>
      <c r="D1044" s="82"/>
    </row>
    <row r="1045" spans="3:4" x14ac:dyDescent="0.2">
      <c r="C1045" s="239"/>
      <c r="D1045" s="82"/>
    </row>
    <row r="1046" spans="3:4" x14ac:dyDescent="0.2">
      <c r="C1046" s="239"/>
      <c r="D1046" s="82"/>
    </row>
    <row r="1047" spans="3:4" x14ac:dyDescent="0.2">
      <c r="C1047" s="239"/>
      <c r="D1047" s="82"/>
    </row>
    <row r="1048" spans="3:4" x14ac:dyDescent="0.2">
      <c r="C1048" s="239"/>
      <c r="D1048" s="82"/>
    </row>
    <row r="1049" spans="3:4" x14ac:dyDescent="0.2">
      <c r="C1049" s="239"/>
      <c r="D1049" s="82"/>
    </row>
    <row r="1050" spans="3:4" x14ac:dyDescent="0.2">
      <c r="C1050" s="239"/>
      <c r="D1050" s="82"/>
    </row>
    <row r="1051" spans="3:4" x14ac:dyDescent="0.2">
      <c r="C1051" s="239"/>
      <c r="D1051" s="82"/>
    </row>
    <row r="1052" spans="3:4" x14ac:dyDescent="0.2">
      <c r="C1052" s="239"/>
      <c r="D1052" s="82"/>
    </row>
    <row r="1053" spans="3:4" x14ac:dyDescent="0.2">
      <c r="C1053" s="239"/>
      <c r="D1053" s="82"/>
    </row>
    <row r="1054" spans="3:4" x14ac:dyDescent="0.2">
      <c r="C1054" s="239"/>
      <c r="D1054" s="82"/>
    </row>
    <row r="1055" spans="3:4" x14ac:dyDescent="0.2">
      <c r="C1055" s="239"/>
      <c r="D1055" s="82"/>
    </row>
    <row r="1056" spans="3:4" x14ac:dyDescent="0.2">
      <c r="C1056" s="239"/>
      <c r="D1056" s="82"/>
    </row>
    <row r="1057" spans="3:4" x14ac:dyDescent="0.2">
      <c r="C1057" s="239"/>
      <c r="D1057" s="82"/>
    </row>
    <row r="1058" spans="3:4" x14ac:dyDescent="0.2">
      <c r="C1058" s="239"/>
      <c r="D1058" s="82"/>
    </row>
    <row r="1059" spans="3:4" x14ac:dyDescent="0.2">
      <c r="C1059" s="239"/>
      <c r="D1059" s="82"/>
    </row>
    <row r="1060" spans="3:4" x14ac:dyDescent="0.2">
      <c r="C1060" s="239"/>
      <c r="D1060" s="82"/>
    </row>
    <row r="1061" spans="3:4" x14ac:dyDescent="0.2">
      <c r="C1061" s="239"/>
      <c r="D1061" s="82"/>
    </row>
    <row r="1062" spans="3:4" x14ac:dyDescent="0.2">
      <c r="C1062" s="239"/>
      <c r="D1062" s="82"/>
    </row>
    <row r="1063" spans="3:4" x14ac:dyDescent="0.2">
      <c r="C1063" s="239"/>
      <c r="D1063" s="82"/>
    </row>
    <row r="1064" spans="3:4" x14ac:dyDescent="0.2">
      <c r="C1064" s="239"/>
      <c r="D1064" s="82"/>
    </row>
    <row r="1065" spans="3:4" x14ac:dyDescent="0.2">
      <c r="C1065" s="239"/>
      <c r="D1065" s="82"/>
    </row>
    <row r="1066" spans="3:4" x14ac:dyDescent="0.2">
      <c r="C1066" s="239"/>
      <c r="D1066" s="82"/>
    </row>
    <row r="1067" spans="3:4" x14ac:dyDescent="0.2">
      <c r="C1067" s="239"/>
      <c r="D1067" s="82"/>
    </row>
    <row r="1068" spans="3:4" x14ac:dyDescent="0.2">
      <c r="C1068" s="239"/>
      <c r="D1068" s="82"/>
    </row>
    <row r="1069" spans="3:4" x14ac:dyDescent="0.2">
      <c r="C1069" s="239"/>
      <c r="D1069" s="82"/>
    </row>
    <row r="1070" spans="3:4" x14ac:dyDescent="0.2">
      <c r="C1070" s="239"/>
      <c r="D1070" s="82"/>
    </row>
    <row r="1071" spans="3:4" x14ac:dyDescent="0.2">
      <c r="C1071" s="239"/>
      <c r="D1071" s="82"/>
    </row>
    <row r="1072" spans="3:4" x14ac:dyDescent="0.2">
      <c r="C1072" s="239"/>
      <c r="D1072" s="82"/>
    </row>
    <row r="1073" spans="3:4" x14ac:dyDescent="0.2">
      <c r="C1073" s="239"/>
      <c r="D1073" s="82"/>
    </row>
    <row r="1074" spans="3:4" x14ac:dyDescent="0.2">
      <c r="C1074" s="239"/>
      <c r="D1074" s="82"/>
    </row>
    <row r="1075" spans="3:4" x14ac:dyDescent="0.2">
      <c r="C1075" s="239"/>
      <c r="D1075" s="82"/>
    </row>
    <row r="1076" spans="3:4" x14ac:dyDescent="0.2">
      <c r="C1076" s="239"/>
      <c r="D1076" s="82"/>
    </row>
    <row r="1077" spans="3:4" x14ac:dyDescent="0.2">
      <c r="C1077" s="239"/>
      <c r="D1077" s="82"/>
    </row>
    <row r="1078" spans="3:4" x14ac:dyDescent="0.2">
      <c r="C1078" s="239"/>
      <c r="D1078" s="82"/>
    </row>
    <row r="1079" spans="3:4" x14ac:dyDescent="0.2">
      <c r="C1079" s="239"/>
      <c r="D1079" s="82"/>
    </row>
    <row r="1080" spans="3:4" x14ac:dyDescent="0.2">
      <c r="C1080" s="239"/>
      <c r="D1080" s="82"/>
    </row>
    <row r="1081" spans="3:4" x14ac:dyDescent="0.2">
      <c r="C1081" s="239"/>
      <c r="D1081" s="82"/>
    </row>
    <row r="1082" spans="3:4" x14ac:dyDescent="0.2">
      <c r="C1082" s="239"/>
      <c r="D1082" s="82"/>
    </row>
    <row r="1083" spans="3:4" x14ac:dyDescent="0.2">
      <c r="C1083" s="239"/>
      <c r="D1083" s="82"/>
    </row>
    <row r="1084" spans="3:4" x14ac:dyDescent="0.2">
      <c r="C1084" s="239"/>
      <c r="D1084" s="82"/>
    </row>
    <row r="1085" spans="3:4" x14ac:dyDescent="0.2">
      <c r="C1085" s="239"/>
      <c r="D1085" s="82"/>
    </row>
    <row r="1086" spans="3:4" x14ac:dyDescent="0.2">
      <c r="C1086" s="239"/>
      <c r="D1086" s="82"/>
    </row>
    <row r="1087" spans="3:4" x14ac:dyDescent="0.2">
      <c r="C1087" s="239"/>
      <c r="D1087" s="82"/>
    </row>
    <row r="1088" spans="3:4" x14ac:dyDescent="0.2">
      <c r="C1088" s="239"/>
      <c r="D1088" s="82"/>
    </row>
    <row r="1089" spans="3:4" x14ac:dyDescent="0.2">
      <c r="C1089" s="239"/>
      <c r="D1089" s="82"/>
    </row>
    <row r="1090" spans="3:4" x14ac:dyDescent="0.2">
      <c r="C1090" s="239"/>
      <c r="D1090" s="82"/>
    </row>
    <row r="1091" spans="3:4" x14ac:dyDescent="0.2">
      <c r="C1091" s="239"/>
      <c r="D1091" s="82"/>
    </row>
    <row r="1092" spans="3:4" x14ac:dyDescent="0.2">
      <c r="C1092" s="239"/>
      <c r="D1092" s="82"/>
    </row>
    <row r="1093" spans="3:4" x14ac:dyDescent="0.2">
      <c r="C1093" s="239"/>
      <c r="D1093" s="82"/>
    </row>
    <row r="1094" spans="3:4" x14ac:dyDescent="0.2">
      <c r="C1094" s="239"/>
      <c r="D1094" s="82"/>
    </row>
    <row r="1095" spans="3:4" x14ac:dyDescent="0.2">
      <c r="C1095" s="239"/>
      <c r="D1095" s="82"/>
    </row>
    <row r="1096" spans="3:4" x14ac:dyDescent="0.2">
      <c r="C1096" s="239"/>
      <c r="D1096" s="82"/>
    </row>
    <row r="1097" spans="3:4" x14ac:dyDescent="0.2">
      <c r="C1097" s="239"/>
      <c r="D1097" s="82"/>
    </row>
    <row r="1098" spans="3:4" x14ac:dyDescent="0.2">
      <c r="C1098" s="239"/>
      <c r="D1098" s="82"/>
    </row>
    <row r="1099" spans="3:4" x14ac:dyDescent="0.2">
      <c r="C1099" s="239"/>
      <c r="D1099" s="82"/>
    </row>
    <row r="1100" spans="3:4" x14ac:dyDescent="0.2">
      <c r="C1100" s="239"/>
      <c r="D1100" s="82"/>
    </row>
    <row r="1101" spans="3:4" x14ac:dyDescent="0.2">
      <c r="C1101" s="239"/>
      <c r="D1101" s="82"/>
    </row>
    <row r="1102" spans="3:4" x14ac:dyDescent="0.2">
      <c r="C1102" s="239"/>
      <c r="D1102" s="82"/>
    </row>
    <row r="1103" spans="3:4" x14ac:dyDescent="0.2">
      <c r="C1103" s="239"/>
      <c r="D1103" s="82"/>
    </row>
    <row r="1104" spans="3:4" x14ac:dyDescent="0.2">
      <c r="C1104" s="239"/>
      <c r="D1104" s="82"/>
    </row>
    <row r="1105" spans="3:4" x14ac:dyDescent="0.2">
      <c r="C1105" s="239"/>
      <c r="D1105" s="82"/>
    </row>
    <row r="1106" spans="3:4" x14ac:dyDescent="0.2">
      <c r="C1106" s="239"/>
      <c r="D1106" s="82"/>
    </row>
    <row r="1107" spans="3:4" x14ac:dyDescent="0.2">
      <c r="C1107" s="239"/>
      <c r="D1107" s="82"/>
    </row>
    <row r="1108" spans="3:4" x14ac:dyDescent="0.2">
      <c r="C1108" s="239"/>
      <c r="D1108" s="82"/>
    </row>
    <row r="1109" spans="3:4" x14ac:dyDescent="0.2">
      <c r="C1109" s="239"/>
      <c r="D1109" s="82"/>
    </row>
    <row r="1110" spans="3:4" x14ac:dyDescent="0.2">
      <c r="C1110" s="239"/>
      <c r="D1110" s="82"/>
    </row>
    <row r="1111" spans="3:4" x14ac:dyDescent="0.2">
      <c r="C1111" s="239"/>
      <c r="D1111" s="82"/>
    </row>
    <row r="1112" spans="3:4" x14ac:dyDescent="0.2">
      <c r="C1112" s="239"/>
      <c r="D1112" s="82"/>
    </row>
    <row r="1113" spans="3:4" x14ac:dyDescent="0.2">
      <c r="C1113" s="239"/>
      <c r="D1113" s="82"/>
    </row>
    <row r="1114" spans="3:4" x14ac:dyDescent="0.2">
      <c r="C1114" s="239"/>
      <c r="D1114" s="82"/>
    </row>
    <row r="1115" spans="3:4" x14ac:dyDescent="0.2">
      <c r="C1115" s="239"/>
      <c r="D1115" s="82"/>
    </row>
    <row r="1116" spans="3:4" x14ac:dyDescent="0.2">
      <c r="C1116" s="239"/>
      <c r="D1116" s="82"/>
    </row>
    <row r="1117" spans="3:4" x14ac:dyDescent="0.2">
      <c r="C1117" s="239"/>
      <c r="D1117" s="82"/>
    </row>
    <row r="1118" spans="3:4" x14ac:dyDescent="0.2">
      <c r="C1118" s="239"/>
      <c r="D1118" s="82"/>
    </row>
    <row r="1119" spans="3:4" x14ac:dyDescent="0.2">
      <c r="C1119" s="239"/>
      <c r="D1119" s="82"/>
    </row>
    <row r="1120" spans="3:4" x14ac:dyDescent="0.2">
      <c r="C1120" s="239"/>
      <c r="D1120" s="82"/>
    </row>
    <row r="1121" spans="3:4" x14ac:dyDescent="0.2">
      <c r="C1121" s="239"/>
      <c r="D1121" s="82"/>
    </row>
    <row r="1122" spans="3:4" x14ac:dyDescent="0.2">
      <c r="C1122" s="239"/>
      <c r="D1122" s="82"/>
    </row>
    <row r="1123" spans="3:4" x14ac:dyDescent="0.2">
      <c r="C1123" s="239"/>
      <c r="D1123" s="82"/>
    </row>
    <row r="1124" spans="3:4" x14ac:dyDescent="0.2">
      <c r="C1124" s="239"/>
      <c r="D1124" s="82"/>
    </row>
    <row r="1125" spans="3:4" x14ac:dyDescent="0.2">
      <c r="C1125" s="239"/>
      <c r="D1125" s="82"/>
    </row>
    <row r="1126" spans="3:4" x14ac:dyDescent="0.2">
      <c r="C1126" s="239"/>
      <c r="D1126" s="82"/>
    </row>
    <row r="1127" spans="3:4" x14ac:dyDescent="0.2">
      <c r="C1127" s="239"/>
      <c r="D1127" s="82"/>
    </row>
    <row r="1128" spans="3:4" x14ac:dyDescent="0.2">
      <c r="C1128" s="239"/>
      <c r="D1128" s="82"/>
    </row>
    <row r="1129" spans="3:4" x14ac:dyDescent="0.2">
      <c r="C1129" s="239"/>
      <c r="D1129" s="82"/>
    </row>
    <row r="1130" spans="3:4" x14ac:dyDescent="0.2">
      <c r="C1130" s="239"/>
      <c r="D1130" s="82"/>
    </row>
    <row r="1131" spans="3:4" x14ac:dyDescent="0.2">
      <c r="C1131" s="239"/>
      <c r="D1131" s="82"/>
    </row>
    <row r="1132" spans="3:4" x14ac:dyDescent="0.2">
      <c r="C1132" s="239"/>
      <c r="D1132" s="82"/>
    </row>
    <row r="1133" spans="3:4" x14ac:dyDescent="0.2">
      <c r="C1133" s="239"/>
      <c r="D1133" s="82"/>
    </row>
    <row r="1134" spans="3:4" x14ac:dyDescent="0.2">
      <c r="C1134" s="239"/>
      <c r="D1134" s="82"/>
    </row>
    <row r="1135" spans="3:4" x14ac:dyDescent="0.2">
      <c r="C1135" s="239"/>
      <c r="D1135" s="82"/>
    </row>
    <row r="1136" spans="3:4" x14ac:dyDescent="0.2">
      <c r="C1136" s="239"/>
      <c r="D1136" s="82"/>
    </row>
    <row r="1137" spans="3:4" x14ac:dyDescent="0.2">
      <c r="C1137" s="239"/>
      <c r="D1137" s="82"/>
    </row>
    <row r="1138" spans="3:4" x14ac:dyDescent="0.2">
      <c r="C1138" s="239"/>
      <c r="D1138" s="82"/>
    </row>
    <row r="1139" spans="3:4" x14ac:dyDescent="0.2">
      <c r="C1139" s="239"/>
      <c r="D1139" s="82"/>
    </row>
    <row r="1140" spans="3:4" x14ac:dyDescent="0.2">
      <c r="C1140" s="239"/>
      <c r="D1140" s="82"/>
    </row>
    <row r="1141" spans="3:4" x14ac:dyDescent="0.2">
      <c r="C1141" s="239"/>
      <c r="D1141" s="82"/>
    </row>
    <row r="1142" spans="3:4" x14ac:dyDescent="0.2">
      <c r="C1142" s="239"/>
      <c r="D1142" s="82"/>
    </row>
    <row r="1143" spans="3:4" x14ac:dyDescent="0.2">
      <c r="C1143" s="239"/>
      <c r="D1143" s="82"/>
    </row>
    <row r="1144" spans="3:4" x14ac:dyDescent="0.2">
      <c r="C1144" s="239"/>
      <c r="D1144" s="82"/>
    </row>
    <row r="1145" spans="3:4" x14ac:dyDescent="0.2">
      <c r="C1145" s="239"/>
      <c r="D1145" s="82"/>
    </row>
    <row r="1146" spans="3:4" x14ac:dyDescent="0.2">
      <c r="C1146" s="239"/>
      <c r="D1146" s="82"/>
    </row>
    <row r="1147" spans="3:4" x14ac:dyDescent="0.2">
      <c r="C1147" s="239"/>
      <c r="D1147" s="82"/>
    </row>
    <row r="1148" spans="3:4" x14ac:dyDescent="0.2">
      <c r="C1148" s="239"/>
      <c r="D1148" s="82"/>
    </row>
    <row r="1149" spans="3:4" x14ac:dyDescent="0.2">
      <c r="C1149" s="239"/>
      <c r="D1149" s="82"/>
    </row>
    <row r="1150" spans="3:4" x14ac:dyDescent="0.2">
      <c r="C1150" s="239"/>
      <c r="D1150" s="82"/>
    </row>
    <row r="1151" spans="3:4" x14ac:dyDescent="0.2">
      <c r="C1151" s="239"/>
      <c r="D1151" s="82"/>
    </row>
    <row r="1152" spans="3:4" x14ac:dyDescent="0.2">
      <c r="C1152" s="239"/>
      <c r="D1152" s="82"/>
    </row>
    <row r="1153" spans="3:4" x14ac:dyDescent="0.2">
      <c r="C1153" s="239"/>
      <c r="D1153" s="82"/>
    </row>
    <row r="1154" spans="3:4" x14ac:dyDescent="0.2">
      <c r="C1154" s="239"/>
      <c r="D1154" s="82"/>
    </row>
    <row r="1155" spans="3:4" x14ac:dyDescent="0.2">
      <c r="C1155" s="239"/>
      <c r="D1155" s="82"/>
    </row>
    <row r="1156" spans="3:4" x14ac:dyDescent="0.2">
      <c r="C1156" s="239"/>
      <c r="D1156" s="82"/>
    </row>
    <row r="1157" spans="3:4" x14ac:dyDescent="0.2">
      <c r="C1157" s="239"/>
      <c r="D1157" s="82"/>
    </row>
    <row r="1158" spans="3:4" x14ac:dyDescent="0.2">
      <c r="C1158" s="239"/>
      <c r="D1158" s="82"/>
    </row>
    <row r="1159" spans="3:4" x14ac:dyDescent="0.2">
      <c r="C1159" s="239"/>
      <c r="D1159" s="82"/>
    </row>
    <row r="1160" spans="3:4" x14ac:dyDescent="0.2">
      <c r="C1160" s="239"/>
      <c r="D1160" s="82"/>
    </row>
    <row r="1161" spans="3:4" x14ac:dyDescent="0.2">
      <c r="C1161" s="239"/>
      <c r="D1161" s="82"/>
    </row>
    <row r="1162" spans="3:4" x14ac:dyDescent="0.2">
      <c r="C1162" s="239"/>
      <c r="D1162" s="82"/>
    </row>
    <row r="1163" spans="3:4" x14ac:dyDescent="0.2">
      <c r="C1163" s="239"/>
      <c r="D1163" s="82"/>
    </row>
    <row r="1164" spans="3:4" x14ac:dyDescent="0.2">
      <c r="C1164" s="239"/>
      <c r="D1164" s="82"/>
    </row>
    <row r="1165" spans="3:4" x14ac:dyDescent="0.2">
      <c r="C1165" s="239"/>
      <c r="D1165" s="82"/>
    </row>
    <row r="1166" spans="3:4" x14ac:dyDescent="0.2">
      <c r="C1166" s="239"/>
      <c r="D1166" s="82"/>
    </row>
    <row r="1167" spans="3:4" x14ac:dyDescent="0.2">
      <c r="C1167" s="239"/>
      <c r="D1167" s="82"/>
    </row>
    <row r="1168" spans="3:4" x14ac:dyDescent="0.2">
      <c r="C1168" s="239"/>
      <c r="D1168" s="82"/>
    </row>
    <row r="1169" spans="3:4" x14ac:dyDescent="0.2">
      <c r="C1169" s="239"/>
      <c r="D1169" s="82"/>
    </row>
    <row r="1170" spans="3:4" x14ac:dyDescent="0.2">
      <c r="C1170" s="239"/>
      <c r="D1170" s="82"/>
    </row>
    <row r="1171" spans="3:4" x14ac:dyDescent="0.2">
      <c r="C1171" s="239"/>
      <c r="D1171" s="82"/>
    </row>
    <row r="1172" spans="3:4" x14ac:dyDescent="0.2">
      <c r="C1172" s="239"/>
      <c r="D1172" s="82"/>
    </row>
    <row r="1173" spans="3:4" x14ac:dyDescent="0.2">
      <c r="C1173" s="239"/>
      <c r="D1173" s="82"/>
    </row>
    <row r="1174" spans="3:4" x14ac:dyDescent="0.2">
      <c r="C1174" s="239"/>
      <c r="D1174" s="82"/>
    </row>
    <row r="1175" spans="3:4" x14ac:dyDescent="0.2">
      <c r="C1175" s="239"/>
      <c r="D1175" s="82"/>
    </row>
    <row r="1176" spans="3:4" x14ac:dyDescent="0.2">
      <c r="C1176" s="239"/>
      <c r="D1176" s="82"/>
    </row>
    <row r="1177" spans="3:4" x14ac:dyDescent="0.2">
      <c r="C1177" s="239"/>
      <c r="D1177" s="82"/>
    </row>
    <row r="1178" spans="3:4" x14ac:dyDescent="0.2">
      <c r="C1178" s="239"/>
      <c r="D1178" s="82"/>
    </row>
    <row r="1179" spans="3:4" x14ac:dyDescent="0.2">
      <c r="C1179" s="239"/>
      <c r="D1179" s="82"/>
    </row>
    <row r="1180" spans="3:4" x14ac:dyDescent="0.2">
      <c r="C1180" s="239"/>
      <c r="D1180" s="82"/>
    </row>
    <row r="1181" spans="3:4" x14ac:dyDescent="0.2">
      <c r="C1181" s="239"/>
      <c r="D1181" s="82"/>
    </row>
    <row r="1182" spans="3:4" x14ac:dyDescent="0.2">
      <c r="C1182" s="239"/>
      <c r="D1182" s="82"/>
    </row>
    <row r="1183" spans="3:4" x14ac:dyDescent="0.2">
      <c r="C1183" s="239"/>
      <c r="D1183" s="82"/>
    </row>
    <row r="1184" spans="3:4" x14ac:dyDescent="0.2">
      <c r="C1184" s="239"/>
      <c r="D1184" s="82"/>
    </row>
    <row r="1185" spans="3:4" x14ac:dyDescent="0.2">
      <c r="C1185" s="239"/>
      <c r="D1185" s="82"/>
    </row>
    <row r="1186" spans="3:4" x14ac:dyDescent="0.2">
      <c r="C1186" s="239"/>
      <c r="D1186" s="82"/>
    </row>
    <row r="1187" spans="3:4" x14ac:dyDescent="0.2">
      <c r="C1187" s="239"/>
      <c r="D1187" s="82"/>
    </row>
    <row r="1188" spans="3:4" x14ac:dyDescent="0.2">
      <c r="C1188" s="239"/>
      <c r="D1188" s="82"/>
    </row>
    <row r="1189" spans="3:4" x14ac:dyDescent="0.2">
      <c r="C1189" s="239"/>
      <c r="D1189" s="82"/>
    </row>
    <row r="1190" spans="3:4" x14ac:dyDescent="0.2">
      <c r="C1190" s="239"/>
      <c r="D1190" s="82"/>
    </row>
    <row r="1191" spans="3:4" x14ac:dyDescent="0.2">
      <c r="C1191" s="239"/>
      <c r="D1191" s="82"/>
    </row>
    <row r="1192" spans="3:4" x14ac:dyDescent="0.2">
      <c r="C1192" s="239"/>
      <c r="D1192" s="82"/>
    </row>
    <row r="1193" spans="3:4" x14ac:dyDescent="0.2">
      <c r="C1193" s="239"/>
      <c r="D1193" s="82"/>
    </row>
    <row r="1194" spans="3:4" x14ac:dyDescent="0.2">
      <c r="C1194" s="239"/>
      <c r="D1194" s="82"/>
    </row>
    <row r="1195" spans="3:4" x14ac:dyDescent="0.2">
      <c r="C1195" s="239"/>
      <c r="D1195" s="82"/>
    </row>
    <row r="1196" spans="3:4" x14ac:dyDescent="0.2">
      <c r="C1196" s="239"/>
      <c r="D1196" s="82"/>
    </row>
    <row r="1197" spans="3:4" x14ac:dyDescent="0.2">
      <c r="C1197" s="239"/>
      <c r="D1197" s="82"/>
    </row>
    <row r="1198" spans="3:4" x14ac:dyDescent="0.2">
      <c r="C1198" s="239"/>
      <c r="D1198" s="82"/>
    </row>
    <row r="1199" spans="3:4" x14ac:dyDescent="0.2">
      <c r="C1199" s="239"/>
      <c r="D1199" s="82"/>
    </row>
    <row r="1200" spans="3:4" x14ac:dyDescent="0.2">
      <c r="C1200" s="239"/>
      <c r="D1200" s="82"/>
    </row>
    <row r="1201" spans="3:4" x14ac:dyDescent="0.2">
      <c r="C1201" s="239"/>
      <c r="D1201" s="82"/>
    </row>
    <row r="1202" spans="3:4" x14ac:dyDescent="0.2">
      <c r="C1202" s="239"/>
      <c r="D1202" s="82"/>
    </row>
    <row r="1203" spans="3:4" x14ac:dyDescent="0.2">
      <c r="C1203" s="239"/>
      <c r="D1203" s="82"/>
    </row>
    <row r="1204" spans="3:4" x14ac:dyDescent="0.2">
      <c r="C1204" s="239"/>
      <c r="D1204" s="82"/>
    </row>
    <row r="1205" spans="3:4" x14ac:dyDescent="0.2">
      <c r="C1205" s="239"/>
      <c r="D1205" s="82"/>
    </row>
    <row r="1206" spans="3:4" x14ac:dyDescent="0.2">
      <c r="C1206" s="239"/>
      <c r="D1206" s="82"/>
    </row>
    <row r="1207" spans="3:4" x14ac:dyDescent="0.2">
      <c r="C1207" s="239"/>
      <c r="D1207" s="82"/>
    </row>
    <row r="1208" spans="3:4" x14ac:dyDescent="0.2">
      <c r="C1208" s="239"/>
      <c r="D1208" s="82"/>
    </row>
    <row r="1209" spans="3:4" x14ac:dyDescent="0.2">
      <c r="C1209" s="239"/>
      <c r="D1209" s="82"/>
    </row>
    <row r="1210" spans="3:4" x14ac:dyDescent="0.2">
      <c r="C1210" s="239"/>
      <c r="D1210" s="82"/>
    </row>
    <row r="1211" spans="3:4" x14ac:dyDescent="0.2">
      <c r="C1211" s="239"/>
      <c r="D1211" s="82"/>
    </row>
    <row r="1212" spans="3:4" x14ac:dyDescent="0.2">
      <c r="C1212" s="239"/>
      <c r="D1212" s="82"/>
    </row>
    <row r="1213" spans="3:4" x14ac:dyDescent="0.2">
      <c r="C1213" s="239"/>
      <c r="D1213" s="82"/>
    </row>
    <row r="1214" spans="3:4" x14ac:dyDescent="0.2">
      <c r="C1214" s="239"/>
      <c r="D1214" s="82"/>
    </row>
    <row r="1215" spans="3:4" x14ac:dyDescent="0.2">
      <c r="C1215" s="239"/>
      <c r="D1215" s="82"/>
    </row>
    <row r="1216" spans="3:4" x14ac:dyDescent="0.2">
      <c r="C1216" s="239"/>
      <c r="D1216" s="82"/>
    </row>
    <row r="1217" spans="3:4" x14ac:dyDescent="0.2">
      <c r="C1217" s="239"/>
      <c r="D1217" s="82"/>
    </row>
    <row r="1218" spans="3:4" x14ac:dyDescent="0.2">
      <c r="C1218" s="239"/>
      <c r="D1218" s="82"/>
    </row>
    <row r="1219" spans="3:4" x14ac:dyDescent="0.2">
      <c r="C1219" s="239"/>
      <c r="D1219" s="82"/>
    </row>
    <row r="1220" spans="3:4" x14ac:dyDescent="0.2">
      <c r="C1220" s="239"/>
      <c r="D1220" s="82"/>
    </row>
    <row r="1221" spans="3:4" x14ac:dyDescent="0.2">
      <c r="C1221" s="239"/>
      <c r="D1221" s="82"/>
    </row>
    <row r="1222" spans="3:4" x14ac:dyDescent="0.2">
      <c r="C1222" s="239"/>
      <c r="D1222" s="82"/>
    </row>
    <row r="1223" spans="3:4" x14ac:dyDescent="0.2">
      <c r="C1223" s="239"/>
      <c r="D1223" s="82"/>
    </row>
    <row r="1224" spans="3:4" x14ac:dyDescent="0.2">
      <c r="C1224" s="239"/>
      <c r="D1224" s="82"/>
    </row>
    <row r="1225" spans="3:4" x14ac:dyDescent="0.2">
      <c r="C1225" s="239"/>
      <c r="D1225" s="82"/>
    </row>
    <row r="1226" spans="3:4" x14ac:dyDescent="0.2">
      <c r="C1226" s="239"/>
      <c r="D1226" s="82"/>
    </row>
    <row r="1227" spans="3:4" x14ac:dyDescent="0.2">
      <c r="C1227" s="239"/>
      <c r="D1227" s="82"/>
    </row>
    <row r="1228" spans="3:4" x14ac:dyDescent="0.2">
      <c r="C1228" s="239"/>
      <c r="D1228" s="82"/>
    </row>
    <row r="1229" spans="3:4" x14ac:dyDescent="0.2">
      <c r="C1229" s="239"/>
      <c r="D1229" s="82"/>
    </row>
    <row r="1230" spans="3:4" x14ac:dyDescent="0.2">
      <c r="C1230" s="239"/>
      <c r="D1230" s="82"/>
    </row>
    <row r="1231" spans="3:4" x14ac:dyDescent="0.2">
      <c r="C1231" s="239"/>
      <c r="D1231" s="82"/>
    </row>
    <row r="1232" spans="3:4" x14ac:dyDescent="0.2">
      <c r="C1232" s="239"/>
      <c r="D1232" s="82"/>
    </row>
    <row r="1233" spans="3:4" x14ac:dyDescent="0.2">
      <c r="C1233" s="239"/>
      <c r="D1233" s="82"/>
    </row>
    <row r="1234" spans="3:4" x14ac:dyDescent="0.2">
      <c r="C1234" s="239"/>
      <c r="D1234" s="82"/>
    </row>
    <row r="1235" spans="3:4" x14ac:dyDescent="0.2">
      <c r="C1235" s="239"/>
      <c r="D1235" s="82"/>
    </row>
    <row r="1236" spans="3:4" x14ac:dyDescent="0.2">
      <c r="C1236" s="239"/>
      <c r="D1236" s="82"/>
    </row>
    <row r="1237" spans="3:4" x14ac:dyDescent="0.2">
      <c r="C1237" s="239"/>
      <c r="D1237" s="82"/>
    </row>
    <row r="1238" spans="3:4" x14ac:dyDescent="0.2">
      <c r="C1238" s="239"/>
      <c r="D1238" s="82"/>
    </row>
    <row r="1239" spans="3:4" x14ac:dyDescent="0.2">
      <c r="C1239" s="239"/>
      <c r="D1239" s="82"/>
    </row>
    <row r="1240" spans="3:4" x14ac:dyDescent="0.2">
      <c r="C1240" s="239"/>
      <c r="D1240" s="82"/>
    </row>
    <row r="1241" spans="3:4" x14ac:dyDescent="0.2">
      <c r="C1241" s="239"/>
      <c r="D1241" s="82"/>
    </row>
    <row r="1242" spans="3:4" x14ac:dyDescent="0.2">
      <c r="C1242" s="239"/>
      <c r="D1242" s="82"/>
    </row>
    <row r="1243" spans="3:4" x14ac:dyDescent="0.2">
      <c r="C1243" s="239"/>
      <c r="D1243" s="82"/>
    </row>
    <row r="1244" spans="3:4" x14ac:dyDescent="0.2">
      <c r="C1244" s="239"/>
      <c r="D1244" s="82"/>
    </row>
    <row r="1245" spans="3:4" x14ac:dyDescent="0.2">
      <c r="C1245" s="239"/>
      <c r="D1245" s="82"/>
    </row>
    <row r="1246" spans="3:4" x14ac:dyDescent="0.2">
      <c r="C1246" s="239"/>
      <c r="D1246" s="82"/>
    </row>
    <row r="1247" spans="3:4" x14ac:dyDescent="0.2">
      <c r="C1247" s="239"/>
      <c r="D1247" s="82"/>
    </row>
    <row r="1248" spans="3:4" x14ac:dyDescent="0.2">
      <c r="C1248" s="239"/>
      <c r="D1248" s="82"/>
    </row>
    <row r="1249" spans="3:4" x14ac:dyDescent="0.2">
      <c r="C1249" s="239"/>
      <c r="D1249" s="82"/>
    </row>
    <row r="1250" spans="3:4" x14ac:dyDescent="0.2">
      <c r="C1250" s="239"/>
      <c r="D1250" s="82"/>
    </row>
    <row r="1251" spans="3:4" x14ac:dyDescent="0.2">
      <c r="C1251" s="239"/>
      <c r="D1251" s="82"/>
    </row>
    <row r="1252" spans="3:4" x14ac:dyDescent="0.2">
      <c r="C1252" s="239"/>
      <c r="D1252" s="82"/>
    </row>
    <row r="1253" spans="3:4" x14ac:dyDescent="0.2">
      <c r="C1253" s="239"/>
      <c r="D1253" s="82"/>
    </row>
    <row r="1254" spans="3:4" x14ac:dyDescent="0.2">
      <c r="C1254" s="239"/>
      <c r="D1254" s="82"/>
    </row>
    <row r="1255" spans="3:4" x14ac:dyDescent="0.2">
      <c r="C1255" s="239"/>
      <c r="D1255" s="82"/>
    </row>
    <row r="1256" spans="3:4" x14ac:dyDescent="0.2">
      <c r="C1256" s="239"/>
      <c r="D1256" s="82"/>
    </row>
    <row r="1257" spans="3:4" x14ac:dyDescent="0.2">
      <c r="C1257" s="239"/>
      <c r="D1257" s="82"/>
    </row>
    <row r="1258" spans="3:4" x14ac:dyDescent="0.2">
      <c r="C1258" s="239"/>
      <c r="D1258" s="82"/>
    </row>
    <row r="1259" spans="3:4" x14ac:dyDescent="0.2">
      <c r="C1259" s="239"/>
      <c r="D1259" s="82"/>
    </row>
    <row r="1260" spans="3:4" x14ac:dyDescent="0.2">
      <c r="C1260" s="239"/>
      <c r="D1260" s="82"/>
    </row>
    <row r="1261" spans="3:4" x14ac:dyDescent="0.2">
      <c r="C1261" s="239"/>
      <c r="D1261" s="82"/>
    </row>
    <row r="1262" spans="3:4" x14ac:dyDescent="0.2">
      <c r="C1262" s="239"/>
      <c r="D1262" s="82"/>
    </row>
    <row r="1263" spans="3:4" x14ac:dyDescent="0.2">
      <c r="C1263" s="239"/>
      <c r="D1263" s="82"/>
    </row>
    <row r="1264" spans="3:4" x14ac:dyDescent="0.2">
      <c r="C1264" s="239"/>
      <c r="D1264" s="82"/>
    </row>
    <row r="1265" spans="3:4" x14ac:dyDescent="0.2">
      <c r="C1265" s="239"/>
      <c r="D1265" s="82"/>
    </row>
    <row r="1266" spans="3:4" x14ac:dyDescent="0.2">
      <c r="C1266" s="239"/>
      <c r="D1266" s="82"/>
    </row>
    <row r="1267" spans="3:4" x14ac:dyDescent="0.2">
      <c r="C1267" s="239"/>
      <c r="D1267" s="82"/>
    </row>
    <row r="1268" spans="3:4" x14ac:dyDescent="0.2">
      <c r="C1268" s="239"/>
      <c r="D1268" s="82"/>
    </row>
    <row r="1269" spans="3:4" x14ac:dyDescent="0.2">
      <c r="C1269" s="239"/>
      <c r="D1269" s="82"/>
    </row>
    <row r="1270" spans="3:4" x14ac:dyDescent="0.2">
      <c r="C1270" s="239"/>
      <c r="D1270" s="82"/>
    </row>
    <row r="1271" spans="3:4" x14ac:dyDescent="0.2">
      <c r="C1271" s="239"/>
      <c r="D1271" s="82"/>
    </row>
    <row r="1272" spans="3:4" x14ac:dyDescent="0.2">
      <c r="C1272" s="239"/>
      <c r="D1272" s="82"/>
    </row>
    <row r="1273" spans="3:4" x14ac:dyDescent="0.2">
      <c r="C1273" s="239"/>
      <c r="D1273" s="82"/>
    </row>
    <row r="1274" spans="3:4" x14ac:dyDescent="0.2">
      <c r="C1274" s="239"/>
      <c r="D1274" s="82"/>
    </row>
    <row r="1275" spans="3:4" x14ac:dyDescent="0.2">
      <c r="C1275" s="239"/>
      <c r="D1275" s="82"/>
    </row>
    <row r="1276" spans="3:4" x14ac:dyDescent="0.2">
      <c r="C1276" s="239"/>
      <c r="D1276" s="82"/>
    </row>
    <row r="1277" spans="3:4" x14ac:dyDescent="0.2">
      <c r="C1277" s="239"/>
      <c r="D1277" s="82"/>
    </row>
    <row r="1278" spans="3:4" x14ac:dyDescent="0.2">
      <c r="C1278" s="239"/>
      <c r="D1278" s="82"/>
    </row>
    <row r="1279" spans="3:4" x14ac:dyDescent="0.2">
      <c r="C1279" s="239"/>
      <c r="D1279" s="82"/>
    </row>
    <row r="1280" spans="3:4" x14ac:dyDescent="0.2">
      <c r="C1280" s="239"/>
      <c r="D1280" s="82"/>
    </row>
    <row r="1281" spans="3:4" x14ac:dyDescent="0.2">
      <c r="C1281" s="239"/>
      <c r="D1281" s="82"/>
    </row>
    <row r="1282" spans="3:4" x14ac:dyDescent="0.2">
      <c r="C1282" s="239"/>
      <c r="D1282" s="82"/>
    </row>
    <row r="1283" spans="3:4" x14ac:dyDescent="0.2">
      <c r="C1283" s="239"/>
      <c r="D1283" s="82"/>
    </row>
    <row r="1284" spans="3:4" x14ac:dyDescent="0.2">
      <c r="C1284" s="239"/>
      <c r="D1284" s="82"/>
    </row>
    <row r="1285" spans="3:4" x14ac:dyDescent="0.2">
      <c r="C1285" s="239"/>
      <c r="D1285" s="82"/>
    </row>
    <row r="1286" spans="3:4" x14ac:dyDescent="0.2">
      <c r="C1286" s="239"/>
      <c r="D1286" s="82"/>
    </row>
    <row r="1287" spans="3:4" x14ac:dyDescent="0.2">
      <c r="C1287" s="239"/>
      <c r="D1287" s="82"/>
    </row>
    <row r="1288" spans="3:4" x14ac:dyDescent="0.2">
      <c r="C1288" s="239"/>
      <c r="D1288" s="82"/>
    </row>
    <row r="1289" spans="3:4" x14ac:dyDescent="0.2">
      <c r="C1289" s="239"/>
      <c r="D1289" s="82"/>
    </row>
    <row r="1290" spans="3:4" x14ac:dyDescent="0.2">
      <c r="C1290" s="239"/>
      <c r="D1290" s="82"/>
    </row>
    <row r="1291" spans="3:4" x14ac:dyDescent="0.2">
      <c r="C1291" s="239"/>
      <c r="D1291" s="82"/>
    </row>
    <row r="1292" spans="3:4" x14ac:dyDescent="0.2">
      <c r="C1292" s="239"/>
      <c r="D1292" s="82"/>
    </row>
    <row r="1293" spans="3:4" x14ac:dyDescent="0.2">
      <c r="C1293" s="239"/>
      <c r="D1293" s="82"/>
    </row>
    <row r="1294" spans="3:4" x14ac:dyDescent="0.2">
      <c r="C1294" s="239"/>
      <c r="D1294" s="82"/>
    </row>
    <row r="1295" spans="3:4" x14ac:dyDescent="0.2">
      <c r="C1295" s="239"/>
      <c r="D1295" s="82"/>
    </row>
    <row r="1296" spans="3:4" x14ac:dyDescent="0.2">
      <c r="C1296" s="239"/>
      <c r="D1296" s="82"/>
    </row>
    <row r="1297" spans="3:4" x14ac:dyDescent="0.2">
      <c r="C1297" s="239"/>
      <c r="D1297" s="82"/>
    </row>
    <row r="1298" spans="3:4" x14ac:dyDescent="0.2">
      <c r="C1298" s="239"/>
      <c r="D1298" s="82"/>
    </row>
    <row r="1299" spans="3:4" x14ac:dyDescent="0.2">
      <c r="C1299" s="239"/>
      <c r="D1299" s="82"/>
    </row>
    <row r="1300" spans="3:4" x14ac:dyDescent="0.2">
      <c r="C1300" s="239"/>
      <c r="D1300" s="82"/>
    </row>
    <row r="1301" spans="3:4" x14ac:dyDescent="0.2">
      <c r="C1301" s="239"/>
      <c r="D1301" s="82"/>
    </row>
    <row r="1302" spans="3:4" x14ac:dyDescent="0.2">
      <c r="C1302" s="239"/>
      <c r="D1302" s="82"/>
    </row>
    <row r="1303" spans="3:4" x14ac:dyDescent="0.2">
      <c r="C1303" s="239"/>
      <c r="D1303" s="82"/>
    </row>
    <row r="1304" spans="3:4" x14ac:dyDescent="0.2">
      <c r="C1304" s="239"/>
      <c r="D1304" s="82"/>
    </row>
    <row r="1305" spans="3:4" x14ac:dyDescent="0.2">
      <c r="C1305" s="239"/>
      <c r="D1305" s="82"/>
    </row>
    <row r="1306" spans="3:4" x14ac:dyDescent="0.2">
      <c r="C1306" s="239"/>
      <c r="D1306" s="82"/>
    </row>
    <row r="1307" spans="3:4" x14ac:dyDescent="0.2">
      <c r="C1307" s="239"/>
      <c r="D1307" s="82"/>
    </row>
    <row r="1308" spans="3:4" x14ac:dyDescent="0.2">
      <c r="C1308" s="239"/>
      <c r="D1308" s="82"/>
    </row>
    <row r="1309" spans="3:4" x14ac:dyDescent="0.2">
      <c r="C1309" s="239"/>
      <c r="D1309" s="82"/>
    </row>
    <row r="1310" spans="3:4" x14ac:dyDescent="0.2">
      <c r="C1310" s="239"/>
      <c r="D1310" s="82"/>
    </row>
    <row r="1311" spans="3:4" x14ac:dyDescent="0.2">
      <c r="C1311" s="239"/>
      <c r="D1311" s="82"/>
    </row>
    <row r="1312" spans="3:4" x14ac:dyDescent="0.2">
      <c r="C1312" s="239"/>
      <c r="D1312" s="82"/>
    </row>
    <row r="1313" spans="3:4" x14ac:dyDescent="0.2">
      <c r="C1313" s="239"/>
      <c r="D1313" s="82"/>
    </row>
    <row r="1314" spans="3:4" x14ac:dyDescent="0.2">
      <c r="C1314" s="239"/>
      <c r="D1314" s="82"/>
    </row>
    <row r="1315" spans="3:4" x14ac:dyDescent="0.2">
      <c r="C1315" s="239"/>
      <c r="D1315" s="82"/>
    </row>
    <row r="1316" spans="3:4" x14ac:dyDescent="0.2">
      <c r="C1316" s="239"/>
      <c r="D1316" s="82"/>
    </row>
    <row r="1317" spans="3:4" x14ac:dyDescent="0.2">
      <c r="C1317" s="239"/>
      <c r="D1317" s="82"/>
    </row>
    <row r="1318" spans="3:4" x14ac:dyDescent="0.2">
      <c r="C1318" s="239"/>
      <c r="D1318" s="82"/>
    </row>
    <row r="1319" spans="3:4" x14ac:dyDescent="0.2">
      <c r="C1319" s="239"/>
      <c r="D1319" s="82"/>
    </row>
    <row r="1320" spans="3:4" x14ac:dyDescent="0.2">
      <c r="C1320" s="239"/>
      <c r="D1320" s="82"/>
    </row>
    <row r="1321" spans="3:4" x14ac:dyDescent="0.2">
      <c r="C1321" s="239"/>
      <c r="D1321" s="82"/>
    </row>
    <row r="1322" spans="3:4" x14ac:dyDescent="0.2">
      <c r="C1322" s="239"/>
      <c r="D1322" s="82"/>
    </row>
    <row r="1323" spans="3:4" x14ac:dyDescent="0.2">
      <c r="C1323" s="239"/>
      <c r="D1323" s="82"/>
    </row>
    <row r="1324" spans="3:4" x14ac:dyDescent="0.2">
      <c r="C1324" s="239"/>
      <c r="D1324" s="82"/>
    </row>
    <row r="1325" spans="3:4" x14ac:dyDescent="0.2">
      <c r="C1325" s="239"/>
      <c r="D1325" s="82"/>
    </row>
    <row r="1326" spans="3:4" x14ac:dyDescent="0.2">
      <c r="C1326" s="239"/>
      <c r="D1326" s="82"/>
    </row>
    <row r="1327" spans="3:4" x14ac:dyDescent="0.2">
      <c r="C1327" s="239"/>
      <c r="D1327" s="82"/>
    </row>
    <row r="1328" spans="3:4" x14ac:dyDescent="0.2">
      <c r="C1328" s="239"/>
      <c r="D1328" s="82"/>
    </row>
    <row r="1329" spans="3:4" x14ac:dyDescent="0.2">
      <c r="C1329" s="239"/>
      <c r="D1329" s="82"/>
    </row>
    <row r="1330" spans="3:4" x14ac:dyDescent="0.2">
      <c r="C1330" s="239"/>
      <c r="D1330" s="82"/>
    </row>
    <row r="1331" spans="3:4" x14ac:dyDescent="0.2">
      <c r="C1331" s="239"/>
      <c r="D1331" s="82"/>
    </row>
    <row r="1332" spans="3:4" x14ac:dyDescent="0.2">
      <c r="C1332" s="239"/>
      <c r="D1332" s="82"/>
    </row>
    <row r="1333" spans="3:4" x14ac:dyDescent="0.2">
      <c r="C1333" s="239"/>
      <c r="D1333" s="82"/>
    </row>
    <row r="1334" spans="3:4" x14ac:dyDescent="0.2">
      <c r="C1334" s="239"/>
      <c r="D1334" s="82"/>
    </row>
    <row r="1335" spans="3:4" x14ac:dyDescent="0.2">
      <c r="C1335" s="239"/>
      <c r="D1335" s="82"/>
    </row>
    <row r="1336" spans="3:4" x14ac:dyDescent="0.2">
      <c r="C1336" s="239"/>
      <c r="D1336" s="82"/>
    </row>
    <row r="1337" spans="3:4" x14ac:dyDescent="0.2">
      <c r="C1337" s="239"/>
      <c r="D1337" s="82"/>
    </row>
    <row r="1338" spans="3:4" x14ac:dyDescent="0.2">
      <c r="C1338" s="239"/>
      <c r="D1338" s="82"/>
    </row>
    <row r="1339" spans="3:4" x14ac:dyDescent="0.2">
      <c r="C1339" s="239"/>
      <c r="D1339" s="82"/>
    </row>
    <row r="1340" spans="3:4" x14ac:dyDescent="0.2">
      <c r="C1340" s="239"/>
      <c r="D1340" s="82"/>
    </row>
    <row r="1341" spans="3:4" x14ac:dyDescent="0.2">
      <c r="C1341" s="239"/>
      <c r="D1341" s="82"/>
    </row>
    <row r="1342" spans="3:4" x14ac:dyDescent="0.2">
      <c r="C1342" s="239"/>
      <c r="D1342" s="82"/>
    </row>
    <row r="1343" spans="3:4" x14ac:dyDescent="0.2">
      <c r="C1343" s="239"/>
      <c r="D1343" s="82"/>
    </row>
    <row r="1344" spans="3:4" x14ac:dyDescent="0.2">
      <c r="C1344" s="239"/>
      <c r="D1344" s="82"/>
    </row>
    <row r="1345" spans="3:4" x14ac:dyDescent="0.2">
      <c r="C1345" s="239"/>
      <c r="D1345" s="82"/>
    </row>
    <row r="1346" spans="3:4" x14ac:dyDescent="0.2">
      <c r="C1346" s="239"/>
      <c r="D1346" s="82"/>
    </row>
    <row r="1347" spans="3:4" x14ac:dyDescent="0.2">
      <c r="C1347" s="239"/>
      <c r="D1347" s="82"/>
    </row>
    <row r="1348" spans="3:4" x14ac:dyDescent="0.2">
      <c r="C1348" s="239"/>
      <c r="D1348" s="82"/>
    </row>
    <row r="1349" spans="3:4" x14ac:dyDescent="0.2">
      <c r="C1349" s="239"/>
      <c r="D1349" s="82"/>
    </row>
    <row r="1350" spans="3:4" x14ac:dyDescent="0.2">
      <c r="C1350" s="239"/>
      <c r="D1350" s="82"/>
    </row>
    <row r="1351" spans="3:4" x14ac:dyDescent="0.2">
      <c r="C1351" s="239"/>
      <c r="D1351" s="82"/>
    </row>
    <row r="1352" spans="3:4" x14ac:dyDescent="0.2">
      <c r="C1352" s="239"/>
      <c r="D1352" s="82"/>
    </row>
    <row r="1353" spans="3:4" x14ac:dyDescent="0.2">
      <c r="C1353" s="239"/>
      <c r="D1353" s="82"/>
    </row>
    <row r="1354" spans="3:4" x14ac:dyDescent="0.2">
      <c r="C1354" s="239"/>
      <c r="D1354" s="82"/>
    </row>
    <row r="1355" spans="3:4" x14ac:dyDescent="0.2">
      <c r="C1355" s="239"/>
      <c r="D1355" s="82"/>
    </row>
    <row r="1356" spans="3:4" x14ac:dyDescent="0.2">
      <c r="C1356" s="239"/>
      <c r="D1356" s="82"/>
    </row>
    <row r="1357" spans="3:4" x14ac:dyDescent="0.2">
      <c r="C1357" s="239"/>
      <c r="D1357" s="82"/>
    </row>
    <row r="1358" spans="3:4" x14ac:dyDescent="0.2">
      <c r="C1358" s="239"/>
      <c r="D1358" s="82"/>
    </row>
    <row r="1359" spans="3:4" x14ac:dyDescent="0.2">
      <c r="C1359" s="239"/>
      <c r="D1359" s="82"/>
    </row>
    <row r="1360" spans="3:4" x14ac:dyDescent="0.2">
      <c r="C1360" s="239"/>
      <c r="D1360" s="82"/>
    </row>
    <row r="1361" spans="3:4" x14ac:dyDescent="0.2">
      <c r="C1361" s="239"/>
      <c r="D1361" s="82"/>
    </row>
    <row r="1362" spans="3:4" x14ac:dyDescent="0.2">
      <c r="C1362" s="239"/>
      <c r="D1362" s="82"/>
    </row>
    <row r="1363" spans="3:4" x14ac:dyDescent="0.2">
      <c r="C1363" s="239"/>
      <c r="D1363" s="82"/>
    </row>
    <row r="1364" spans="3:4" x14ac:dyDescent="0.2">
      <c r="C1364" s="239"/>
      <c r="D1364" s="82"/>
    </row>
    <row r="1365" spans="3:4" x14ac:dyDescent="0.2">
      <c r="C1365" s="239"/>
      <c r="D1365" s="82"/>
    </row>
    <row r="1366" spans="3:4" x14ac:dyDescent="0.2">
      <c r="C1366" s="239"/>
      <c r="D1366" s="82"/>
    </row>
    <row r="1367" spans="3:4" x14ac:dyDescent="0.2">
      <c r="C1367" s="239"/>
      <c r="D1367" s="82"/>
    </row>
    <row r="1368" spans="3:4" x14ac:dyDescent="0.2">
      <c r="C1368" s="239"/>
      <c r="D1368" s="82"/>
    </row>
    <row r="1369" spans="3:4" x14ac:dyDescent="0.2">
      <c r="C1369" s="239"/>
      <c r="D1369" s="82"/>
    </row>
    <row r="1370" spans="3:4" x14ac:dyDescent="0.2">
      <c r="C1370" s="239"/>
      <c r="D1370" s="82"/>
    </row>
    <row r="1371" spans="3:4" x14ac:dyDescent="0.2">
      <c r="C1371" s="239"/>
      <c r="D1371" s="82"/>
    </row>
    <row r="1372" spans="3:4" x14ac:dyDescent="0.2">
      <c r="C1372" s="239"/>
      <c r="D1372" s="82"/>
    </row>
    <row r="1373" spans="3:4" x14ac:dyDescent="0.2">
      <c r="C1373" s="239"/>
      <c r="D1373" s="82"/>
    </row>
    <row r="1374" spans="3:4" x14ac:dyDescent="0.2">
      <c r="C1374" s="239"/>
      <c r="D1374" s="82"/>
    </row>
    <row r="1375" spans="3:4" x14ac:dyDescent="0.2">
      <c r="C1375" s="239"/>
      <c r="D1375" s="82"/>
    </row>
    <row r="1376" spans="3:4" x14ac:dyDescent="0.2">
      <c r="C1376" s="239"/>
      <c r="D1376" s="82"/>
    </row>
    <row r="1377" spans="3:4" x14ac:dyDescent="0.2">
      <c r="C1377" s="239"/>
      <c r="D1377" s="82"/>
    </row>
    <row r="1378" spans="3:4" x14ac:dyDescent="0.2">
      <c r="C1378" s="239"/>
      <c r="D1378" s="82"/>
    </row>
    <row r="1379" spans="3:4" x14ac:dyDescent="0.2">
      <c r="C1379" s="239"/>
      <c r="D1379" s="82"/>
    </row>
    <row r="1380" spans="3:4" x14ac:dyDescent="0.2">
      <c r="C1380" s="239"/>
      <c r="D1380" s="82"/>
    </row>
    <row r="1381" spans="3:4" x14ac:dyDescent="0.2">
      <c r="C1381" s="239"/>
      <c r="D1381" s="82"/>
    </row>
    <row r="1382" spans="3:4" x14ac:dyDescent="0.2">
      <c r="C1382" s="239"/>
      <c r="D1382" s="82"/>
    </row>
    <row r="1383" spans="3:4" x14ac:dyDescent="0.2">
      <c r="C1383" s="239"/>
      <c r="D1383" s="82"/>
    </row>
    <row r="1384" spans="3:4" x14ac:dyDescent="0.2">
      <c r="C1384" s="239"/>
      <c r="D1384" s="82"/>
    </row>
    <row r="1385" spans="3:4" x14ac:dyDescent="0.2">
      <c r="C1385" s="239"/>
      <c r="D1385" s="82"/>
    </row>
    <row r="1386" spans="3:4" x14ac:dyDescent="0.2">
      <c r="C1386" s="239"/>
      <c r="D1386" s="82"/>
    </row>
    <row r="1387" spans="3:4" x14ac:dyDescent="0.2">
      <c r="C1387" s="239"/>
      <c r="D1387" s="82"/>
    </row>
    <row r="1388" spans="3:4" x14ac:dyDescent="0.2">
      <c r="C1388" s="239"/>
      <c r="D1388" s="82"/>
    </row>
    <row r="1389" spans="3:4" x14ac:dyDescent="0.2">
      <c r="C1389" s="239"/>
      <c r="D1389" s="82"/>
    </row>
    <row r="1390" spans="3:4" x14ac:dyDescent="0.2">
      <c r="C1390" s="239"/>
      <c r="D1390" s="82"/>
    </row>
    <row r="1391" spans="3:4" x14ac:dyDescent="0.2">
      <c r="C1391" s="239"/>
      <c r="D1391" s="82"/>
    </row>
    <row r="1392" spans="3:4" x14ac:dyDescent="0.2">
      <c r="C1392" s="239"/>
      <c r="D1392" s="82"/>
    </row>
    <row r="1393" spans="3:4" x14ac:dyDescent="0.2">
      <c r="C1393" s="239"/>
      <c r="D1393" s="82"/>
    </row>
    <row r="1394" spans="3:4" x14ac:dyDescent="0.2">
      <c r="C1394" s="239"/>
      <c r="D1394" s="82"/>
    </row>
    <row r="1395" spans="3:4" x14ac:dyDescent="0.2">
      <c r="C1395" s="239"/>
      <c r="D1395" s="82"/>
    </row>
    <row r="1396" spans="3:4" x14ac:dyDescent="0.2">
      <c r="C1396" s="239"/>
      <c r="D1396" s="82"/>
    </row>
    <row r="1397" spans="3:4" x14ac:dyDescent="0.2">
      <c r="C1397" s="239"/>
      <c r="D1397" s="82"/>
    </row>
    <row r="1398" spans="3:4" x14ac:dyDescent="0.2">
      <c r="C1398" s="239"/>
      <c r="D1398" s="82"/>
    </row>
    <row r="1399" spans="3:4" x14ac:dyDescent="0.2">
      <c r="C1399" s="239"/>
      <c r="D1399" s="82"/>
    </row>
    <row r="1400" spans="3:4" x14ac:dyDescent="0.2">
      <c r="C1400" s="239"/>
      <c r="D1400" s="82"/>
    </row>
    <row r="1401" spans="3:4" x14ac:dyDescent="0.2">
      <c r="C1401" s="239"/>
      <c r="D1401" s="82"/>
    </row>
    <row r="1402" spans="3:4" x14ac:dyDescent="0.2">
      <c r="C1402" s="239"/>
      <c r="D1402" s="82"/>
    </row>
    <row r="1403" spans="3:4" x14ac:dyDescent="0.2">
      <c r="C1403" s="239"/>
      <c r="D1403" s="82"/>
    </row>
    <row r="1404" spans="3:4" x14ac:dyDescent="0.2">
      <c r="C1404" s="239"/>
      <c r="D1404" s="82"/>
    </row>
    <row r="1405" spans="3:4" x14ac:dyDescent="0.2">
      <c r="C1405" s="239"/>
      <c r="D1405" s="82"/>
    </row>
    <row r="1406" spans="3:4" x14ac:dyDescent="0.2">
      <c r="C1406" s="239"/>
      <c r="D1406" s="82"/>
    </row>
    <row r="1407" spans="3:4" x14ac:dyDescent="0.2">
      <c r="C1407" s="239"/>
      <c r="D1407" s="82"/>
    </row>
    <row r="1408" spans="3:4" x14ac:dyDescent="0.2">
      <c r="C1408" s="239"/>
      <c r="D1408" s="82"/>
    </row>
    <row r="1409" spans="3:4" x14ac:dyDescent="0.2">
      <c r="C1409" s="239"/>
      <c r="D1409" s="82"/>
    </row>
    <row r="1410" spans="3:4" x14ac:dyDescent="0.2">
      <c r="C1410" s="239"/>
      <c r="D1410" s="82"/>
    </row>
    <row r="1411" spans="3:4" x14ac:dyDescent="0.2">
      <c r="C1411" s="239"/>
      <c r="D1411" s="82"/>
    </row>
    <row r="1412" spans="3:4" x14ac:dyDescent="0.2">
      <c r="C1412" s="239"/>
      <c r="D1412" s="82"/>
    </row>
    <row r="1413" spans="3:4" x14ac:dyDescent="0.2">
      <c r="C1413" s="239"/>
      <c r="D1413" s="82"/>
    </row>
    <row r="1414" spans="3:4" x14ac:dyDescent="0.2">
      <c r="C1414" s="239"/>
      <c r="D1414" s="82"/>
    </row>
    <row r="1415" spans="3:4" x14ac:dyDescent="0.2">
      <c r="C1415" s="239"/>
      <c r="D1415" s="82"/>
    </row>
    <row r="1416" spans="3:4" x14ac:dyDescent="0.2">
      <c r="C1416" s="239"/>
      <c r="D1416" s="82"/>
    </row>
    <row r="1417" spans="3:4" x14ac:dyDescent="0.2">
      <c r="C1417" s="239"/>
      <c r="D1417" s="82"/>
    </row>
    <row r="1418" spans="3:4" x14ac:dyDescent="0.2">
      <c r="C1418" s="239"/>
      <c r="D1418" s="82"/>
    </row>
    <row r="1419" spans="3:4" x14ac:dyDescent="0.2">
      <c r="C1419" s="239"/>
      <c r="D1419" s="82"/>
    </row>
    <row r="1420" spans="3:4" x14ac:dyDescent="0.2">
      <c r="C1420" s="239"/>
      <c r="D1420" s="82"/>
    </row>
    <row r="1421" spans="3:4" x14ac:dyDescent="0.2">
      <c r="C1421" s="239"/>
      <c r="D1421" s="82"/>
    </row>
    <row r="1422" spans="3:4" x14ac:dyDescent="0.2">
      <c r="C1422" s="239"/>
      <c r="D1422" s="82"/>
    </row>
    <row r="1423" spans="3:4" x14ac:dyDescent="0.2">
      <c r="C1423" s="239"/>
      <c r="D1423" s="82"/>
    </row>
    <row r="1424" spans="3:4" x14ac:dyDescent="0.2">
      <c r="C1424" s="239"/>
      <c r="D1424" s="82"/>
    </row>
    <row r="1425" spans="3:4" x14ac:dyDescent="0.2">
      <c r="C1425" s="239"/>
      <c r="D1425" s="82"/>
    </row>
    <row r="1426" spans="3:4" x14ac:dyDescent="0.2">
      <c r="C1426" s="239"/>
      <c r="D1426" s="82"/>
    </row>
    <row r="1427" spans="3:4" x14ac:dyDescent="0.2">
      <c r="C1427" s="239"/>
      <c r="D1427" s="82"/>
    </row>
    <row r="1428" spans="3:4" x14ac:dyDescent="0.2">
      <c r="C1428" s="239"/>
      <c r="D1428" s="82"/>
    </row>
    <row r="1429" spans="3:4" x14ac:dyDescent="0.2">
      <c r="C1429" s="239"/>
      <c r="D1429" s="82"/>
    </row>
    <row r="1430" spans="3:4" x14ac:dyDescent="0.2">
      <c r="C1430" s="239"/>
      <c r="D1430" s="82"/>
    </row>
    <row r="1431" spans="3:4" x14ac:dyDescent="0.2">
      <c r="C1431" s="239"/>
      <c r="D1431" s="82"/>
    </row>
    <row r="1432" spans="3:4" x14ac:dyDescent="0.2">
      <c r="C1432" s="239"/>
      <c r="D1432" s="82"/>
    </row>
    <row r="1433" spans="3:4" x14ac:dyDescent="0.2">
      <c r="C1433" s="239"/>
      <c r="D1433" s="82"/>
    </row>
    <row r="1434" spans="3:4" x14ac:dyDescent="0.2">
      <c r="C1434" s="239"/>
      <c r="D1434" s="82"/>
    </row>
    <row r="1435" spans="3:4" x14ac:dyDescent="0.2">
      <c r="C1435" s="239"/>
      <c r="D1435" s="82"/>
    </row>
    <row r="1436" spans="3:4" x14ac:dyDescent="0.2">
      <c r="C1436" s="239"/>
      <c r="D1436" s="82"/>
    </row>
    <row r="1437" spans="3:4" x14ac:dyDescent="0.2">
      <c r="C1437" s="239"/>
      <c r="D1437" s="82"/>
    </row>
    <row r="1438" spans="3:4" x14ac:dyDescent="0.2">
      <c r="C1438" s="239"/>
      <c r="D1438" s="82"/>
    </row>
    <row r="1439" spans="3:4" x14ac:dyDescent="0.2">
      <c r="C1439" s="239"/>
      <c r="D1439" s="82"/>
    </row>
    <row r="1440" spans="3:4" x14ac:dyDescent="0.2">
      <c r="C1440" s="239"/>
      <c r="D1440" s="82"/>
    </row>
    <row r="1441" spans="3:4" x14ac:dyDescent="0.2">
      <c r="C1441" s="239"/>
      <c r="D1441" s="82"/>
    </row>
    <row r="1442" spans="3:4" x14ac:dyDescent="0.2">
      <c r="C1442" s="239"/>
      <c r="D1442" s="82"/>
    </row>
    <row r="1443" spans="3:4" x14ac:dyDescent="0.2">
      <c r="C1443" s="239"/>
      <c r="D1443" s="82"/>
    </row>
    <row r="1444" spans="3:4" x14ac:dyDescent="0.2">
      <c r="C1444" s="239"/>
      <c r="D1444" s="82"/>
    </row>
    <row r="1445" spans="3:4" x14ac:dyDescent="0.2">
      <c r="C1445" s="239"/>
      <c r="D1445" s="82"/>
    </row>
    <row r="1446" spans="3:4" x14ac:dyDescent="0.2">
      <c r="C1446" s="239"/>
      <c r="D1446" s="82"/>
    </row>
    <row r="1447" spans="3:4" x14ac:dyDescent="0.2">
      <c r="C1447" s="239"/>
      <c r="D1447" s="82"/>
    </row>
    <row r="1448" spans="3:4" x14ac:dyDescent="0.2">
      <c r="C1448" s="239"/>
      <c r="D1448" s="82"/>
    </row>
    <row r="1449" spans="3:4" x14ac:dyDescent="0.2">
      <c r="C1449" s="239"/>
      <c r="D1449" s="82"/>
    </row>
    <row r="1450" spans="3:4" x14ac:dyDescent="0.2">
      <c r="C1450" s="239"/>
      <c r="D1450" s="82"/>
    </row>
    <row r="1451" spans="3:4" x14ac:dyDescent="0.2">
      <c r="C1451" s="239"/>
      <c r="D1451" s="82"/>
    </row>
    <row r="1452" spans="3:4" x14ac:dyDescent="0.2">
      <c r="C1452" s="239"/>
      <c r="D1452" s="82"/>
    </row>
    <row r="1453" spans="3:4" x14ac:dyDescent="0.2">
      <c r="C1453" s="239"/>
      <c r="D1453" s="82"/>
    </row>
    <row r="1454" spans="3:4" x14ac:dyDescent="0.2">
      <c r="C1454" s="239"/>
      <c r="D1454" s="82"/>
    </row>
    <row r="1455" spans="3:4" x14ac:dyDescent="0.2">
      <c r="C1455" s="239"/>
      <c r="D1455" s="82"/>
    </row>
    <row r="1456" spans="3:4" x14ac:dyDescent="0.2">
      <c r="C1456" s="239"/>
      <c r="D1456" s="82"/>
    </row>
    <row r="1457" spans="3:4" x14ac:dyDescent="0.2">
      <c r="C1457" s="239"/>
      <c r="D1457" s="82"/>
    </row>
    <row r="1458" spans="3:4" x14ac:dyDescent="0.2">
      <c r="C1458" s="239"/>
      <c r="D1458" s="82"/>
    </row>
    <row r="1459" spans="3:4" x14ac:dyDescent="0.2">
      <c r="C1459" s="239"/>
      <c r="D1459" s="82"/>
    </row>
    <row r="1460" spans="3:4" x14ac:dyDescent="0.2">
      <c r="C1460" s="239"/>
      <c r="D1460" s="82"/>
    </row>
    <row r="1461" spans="3:4" x14ac:dyDescent="0.2">
      <c r="C1461" s="239"/>
      <c r="D1461" s="82"/>
    </row>
    <row r="1462" spans="3:4" x14ac:dyDescent="0.2">
      <c r="C1462" s="239"/>
      <c r="D1462" s="82"/>
    </row>
    <row r="1463" spans="3:4" x14ac:dyDescent="0.2">
      <c r="C1463" s="239"/>
      <c r="D1463" s="82"/>
    </row>
    <row r="1464" spans="3:4" x14ac:dyDescent="0.2">
      <c r="C1464" s="239"/>
      <c r="D1464" s="82"/>
    </row>
    <row r="1465" spans="3:4" x14ac:dyDescent="0.2">
      <c r="C1465" s="239"/>
      <c r="D1465" s="82"/>
    </row>
    <row r="1466" spans="3:4" x14ac:dyDescent="0.2">
      <c r="C1466" s="239"/>
      <c r="D1466" s="82"/>
    </row>
    <row r="1467" spans="3:4" x14ac:dyDescent="0.2">
      <c r="C1467" s="239"/>
      <c r="D1467" s="82"/>
    </row>
    <row r="1468" spans="3:4" x14ac:dyDescent="0.2">
      <c r="C1468" s="239"/>
      <c r="D1468" s="82"/>
    </row>
    <row r="1469" spans="3:4" x14ac:dyDescent="0.2">
      <c r="C1469" s="239"/>
      <c r="D1469" s="82"/>
    </row>
    <row r="1470" spans="3:4" x14ac:dyDescent="0.2">
      <c r="C1470" s="239"/>
      <c r="D1470" s="82"/>
    </row>
    <row r="1471" spans="3:4" x14ac:dyDescent="0.2">
      <c r="C1471" s="239"/>
      <c r="D1471" s="82"/>
    </row>
    <row r="1472" spans="3:4" x14ac:dyDescent="0.2">
      <c r="C1472" s="239"/>
      <c r="D1472" s="82"/>
    </row>
    <row r="1473" spans="3:4" x14ac:dyDescent="0.2">
      <c r="C1473" s="239"/>
      <c r="D1473" s="82"/>
    </row>
    <row r="1474" spans="3:4" x14ac:dyDescent="0.2">
      <c r="C1474" s="239"/>
      <c r="D1474" s="82"/>
    </row>
    <row r="1475" spans="3:4" x14ac:dyDescent="0.2">
      <c r="C1475" s="239"/>
      <c r="D1475" s="82"/>
    </row>
    <row r="1476" spans="3:4" x14ac:dyDescent="0.2">
      <c r="C1476" s="239"/>
      <c r="D1476" s="82"/>
    </row>
    <row r="1477" spans="3:4" x14ac:dyDescent="0.2">
      <c r="C1477" s="239"/>
      <c r="D1477" s="82"/>
    </row>
    <row r="1478" spans="3:4" x14ac:dyDescent="0.2">
      <c r="C1478" s="239"/>
      <c r="D1478" s="82"/>
    </row>
    <row r="1479" spans="3:4" x14ac:dyDescent="0.2">
      <c r="C1479" s="239"/>
      <c r="D1479" s="82"/>
    </row>
    <row r="1480" spans="3:4" x14ac:dyDescent="0.2">
      <c r="C1480" s="239"/>
      <c r="D1480" s="82"/>
    </row>
    <row r="1481" spans="3:4" x14ac:dyDescent="0.2">
      <c r="C1481" s="239"/>
      <c r="D1481" s="82"/>
    </row>
    <row r="1482" spans="3:4" x14ac:dyDescent="0.2">
      <c r="C1482" s="239"/>
      <c r="D1482" s="82"/>
    </row>
    <row r="1483" spans="3:4" x14ac:dyDescent="0.2">
      <c r="C1483" s="239"/>
      <c r="D1483" s="82"/>
    </row>
    <row r="1484" spans="3:4" x14ac:dyDescent="0.2">
      <c r="C1484" s="239"/>
      <c r="D1484" s="82"/>
    </row>
    <row r="1485" spans="3:4" x14ac:dyDescent="0.2">
      <c r="C1485" s="239"/>
      <c r="D1485" s="82"/>
    </row>
    <row r="1486" spans="3:4" x14ac:dyDescent="0.2">
      <c r="C1486" s="239"/>
      <c r="D1486" s="82"/>
    </row>
    <row r="1487" spans="3:4" x14ac:dyDescent="0.2">
      <c r="C1487" s="239"/>
    </row>
    <row r="1488" spans="3:4" x14ac:dyDescent="0.2">
      <c r="C1488" s="239"/>
    </row>
    <row r="1489" spans="3:3" x14ac:dyDescent="0.2">
      <c r="C1489" s="239"/>
    </row>
    <row r="1490" spans="3:3" x14ac:dyDescent="0.2">
      <c r="C1490" s="239"/>
    </row>
    <row r="1491" spans="3:3" x14ac:dyDescent="0.2">
      <c r="C1491" s="239"/>
    </row>
    <row r="1492" spans="3:3" x14ac:dyDescent="0.2">
      <c r="C1492" s="239"/>
    </row>
    <row r="1493" spans="3:3" x14ac:dyDescent="0.2">
      <c r="C1493" s="239"/>
    </row>
    <row r="1494" spans="3:3" x14ac:dyDescent="0.2">
      <c r="C1494" s="239"/>
    </row>
    <row r="1495" spans="3:3" x14ac:dyDescent="0.2">
      <c r="C1495" s="239"/>
    </row>
    <row r="1496" spans="3:3" x14ac:dyDescent="0.2">
      <c r="C1496" s="239"/>
    </row>
    <row r="1497" spans="3:3" x14ac:dyDescent="0.2">
      <c r="C1497" s="239"/>
    </row>
    <row r="1498" spans="3:3" x14ac:dyDescent="0.2">
      <c r="C1498" s="239"/>
    </row>
    <row r="1499" spans="3:3" x14ac:dyDescent="0.2">
      <c r="C1499" s="239"/>
    </row>
    <row r="1500" spans="3:3" x14ac:dyDescent="0.2">
      <c r="C1500" s="239"/>
    </row>
    <row r="1501" spans="3:3" x14ac:dyDescent="0.2">
      <c r="C1501" s="239"/>
    </row>
    <row r="1502" spans="3:3" x14ac:dyDescent="0.2">
      <c r="C1502" s="239"/>
    </row>
    <row r="1503" spans="3:3" x14ac:dyDescent="0.2">
      <c r="C1503" s="239"/>
    </row>
    <row r="1504" spans="3:3" x14ac:dyDescent="0.2">
      <c r="C1504" s="239"/>
    </row>
    <row r="1505" spans="3:3" x14ac:dyDescent="0.2">
      <c r="C1505" s="239"/>
    </row>
    <row r="1506" spans="3:3" x14ac:dyDescent="0.2">
      <c r="C1506" s="239"/>
    </row>
    <row r="1507" spans="3:3" x14ac:dyDescent="0.2">
      <c r="C1507" s="239"/>
    </row>
    <row r="1508" spans="3:3" x14ac:dyDescent="0.2">
      <c r="C1508" s="239"/>
    </row>
    <row r="1509" spans="3:3" x14ac:dyDescent="0.2">
      <c r="C1509" s="239"/>
    </row>
    <row r="1510" spans="3:3" x14ac:dyDescent="0.2">
      <c r="C1510" s="239"/>
    </row>
    <row r="1511" spans="3:3" x14ac:dyDescent="0.2">
      <c r="C1511" s="239"/>
    </row>
    <row r="1512" spans="3:3" x14ac:dyDescent="0.2">
      <c r="C1512" s="239"/>
    </row>
    <row r="1513" spans="3:3" x14ac:dyDescent="0.2">
      <c r="C1513" s="239"/>
    </row>
    <row r="1514" spans="3:3" x14ac:dyDescent="0.2">
      <c r="C1514" s="239"/>
    </row>
    <row r="1515" spans="3:3" x14ac:dyDescent="0.2">
      <c r="C1515" s="239"/>
    </row>
    <row r="1516" spans="3:3" x14ac:dyDescent="0.2">
      <c r="C1516" s="239"/>
    </row>
    <row r="1517" spans="3:3" x14ac:dyDescent="0.2">
      <c r="C1517" s="239"/>
    </row>
    <row r="1518" spans="3:3" x14ac:dyDescent="0.2">
      <c r="C1518" s="239"/>
    </row>
    <row r="1519" spans="3:3" x14ac:dyDescent="0.2">
      <c r="C1519" s="239"/>
    </row>
    <row r="1520" spans="3:3" x14ac:dyDescent="0.2">
      <c r="C1520" s="239"/>
    </row>
    <row r="1521" spans="3:3" x14ac:dyDescent="0.2">
      <c r="C1521" s="239"/>
    </row>
    <row r="1522" spans="3:3" x14ac:dyDescent="0.2">
      <c r="C1522" s="239"/>
    </row>
    <row r="1523" spans="3:3" x14ac:dyDescent="0.2">
      <c r="C1523" s="239"/>
    </row>
    <row r="1524" spans="3:3" x14ac:dyDescent="0.2">
      <c r="C1524" s="239"/>
    </row>
    <row r="1525" spans="3:3" x14ac:dyDescent="0.2">
      <c r="C1525" s="239"/>
    </row>
    <row r="1526" spans="3:3" x14ac:dyDescent="0.2">
      <c r="C1526" s="239"/>
    </row>
    <row r="1527" spans="3:3" x14ac:dyDescent="0.2">
      <c r="C1527" s="239"/>
    </row>
    <row r="1528" spans="3:3" x14ac:dyDescent="0.2">
      <c r="C1528" s="239"/>
    </row>
    <row r="1529" spans="3:3" x14ac:dyDescent="0.2">
      <c r="C1529" s="239"/>
    </row>
    <row r="1530" spans="3:3" x14ac:dyDescent="0.2">
      <c r="C1530" s="239"/>
    </row>
    <row r="1531" spans="3:3" x14ac:dyDescent="0.2">
      <c r="C1531" s="239"/>
    </row>
    <row r="1532" spans="3:3" x14ac:dyDescent="0.2">
      <c r="C1532" s="239"/>
    </row>
    <row r="1533" spans="3:3" x14ac:dyDescent="0.2">
      <c r="C1533" s="239"/>
    </row>
    <row r="1534" spans="3:3" x14ac:dyDescent="0.2">
      <c r="C1534" s="239"/>
    </row>
    <row r="1535" spans="3:3" x14ac:dyDescent="0.2">
      <c r="C1535" s="239"/>
    </row>
    <row r="1536" spans="3:3" x14ac:dyDescent="0.2">
      <c r="C1536" s="239"/>
    </row>
    <row r="1537" spans="3:3" x14ac:dyDescent="0.2">
      <c r="C1537" s="239"/>
    </row>
    <row r="1538" spans="3:3" x14ac:dyDescent="0.2">
      <c r="C1538" s="239"/>
    </row>
    <row r="1539" spans="3:3" x14ac:dyDescent="0.2">
      <c r="C1539" s="239"/>
    </row>
    <row r="1540" spans="3:3" x14ac:dyDescent="0.2">
      <c r="C1540" s="239"/>
    </row>
    <row r="1541" spans="3:3" x14ac:dyDescent="0.2">
      <c r="C1541" s="239"/>
    </row>
    <row r="1542" spans="3:3" x14ac:dyDescent="0.2">
      <c r="C1542" s="239"/>
    </row>
    <row r="1543" spans="3:3" x14ac:dyDescent="0.2">
      <c r="C1543" s="239"/>
    </row>
    <row r="1544" spans="3:3" x14ac:dyDescent="0.2">
      <c r="C1544" s="239"/>
    </row>
    <row r="1545" spans="3:3" x14ac:dyDescent="0.2">
      <c r="C1545" s="239"/>
    </row>
    <row r="1546" spans="3:3" x14ac:dyDescent="0.2">
      <c r="C1546" s="239"/>
    </row>
    <row r="1547" spans="3:3" x14ac:dyDescent="0.2">
      <c r="C1547" s="239"/>
    </row>
    <row r="1548" spans="3:3" x14ac:dyDescent="0.2">
      <c r="C1548" s="239"/>
    </row>
    <row r="1549" spans="3:3" x14ac:dyDescent="0.2">
      <c r="C1549" s="239"/>
    </row>
    <row r="1550" spans="3:3" x14ac:dyDescent="0.2">
      <c r="C1550" s="239"/>
    </row>
    <row r="1551" spans="3:3" x14ac:dyDescent="0.2">
      <c r="C1551" s="239"/>
    </row>
    <row r="1552" spans="3:3" x14ac:dyDescent="0.2">
      <c r="C1552" s="239"/>
    </row>
    <row r="1553" spans="3:3" x14ac:dyDescent="0.2">
      <c r="C1553" s="239"/>
    </row>
    <row r="1554" spans="3:3" x14ac:dyDescent="0.2">
      <c r="C1554" s="239"/>
    </row>
    <row r="1555" spans="3:3" x14ac:dyDescent="0.2">
      <c r="C1555" s="239"/>
    </row>
    <row r="1556" spans="3:3" x14ac:dyDescent="0.2">
      <c r="C1556" s="239"/>
    </row>
    <row r="1557" spans="3:3" x14ac:dyDescent="0.2">
      <c r="C1557" s="239"/>
    </row>
    <row r="1558" spans="3:3" x14ac:dyDescent="0.2">
      <c r="C1558" s="239"/>
    </row>
    <row r="1559" spans="3:3" x14ac:dyDescent="0.2">
      <c r="C1559" s="239"/>
    </row>
    <row r="1560" spans="3:3" x14ac:dyDescent="0.2">
      <c r="C1560" s="239"/>
    </row>
    <row r="1561" spans="3:3" x14ac:dyDescent="0.2">
      <c r="C1561" s="239"/>
    </row>
    <row r="1562" spans="3:3" x14ac:dyDescent="0.2">
      <c r="C1562" s="239"/>
    </row>
    <row r="1563" spans="3:3" x14ac:dyDescent="0.2">
      <c r="C1563" s="239"/>
    </row>
    <row r="1564" spans="3:3" x14ac:dyDescent="0.2">
      <c r="C1564" s="239"/>
    </row>
    <row r="1565" spans="3:3" x14ac:dyDescent="0.2">
      <c r="C1565" s="239"/>
    </row>
    <row r="1566" spans="3:3" x14ac:dyDescent="0.2">
      <c r="C1566" s="239"/>
    </row>
    <row r="1567" spans="3:3" x14ac:dyDescent="0.2">
      <c r="C1567" s="239"/>
    </row>
    <row r="1568" spans="3:3" x14ac:dyDescent="0.2">
      <c r="C1568" s="239"/>
    </row>
    <row r="1569" spans="3:3" x14ac:dyDescent="0.2">
      <c r="C1569" s="239"/>
    </row>
    <row r="1570" spans="3:3" x14ac:dyDescent="0.2">
      <c r="C1570" s="239"/>
    </row>
    <row r="1571" spans="3:3" x14ac:dyDescent="0.2">
      <c r="C1571" s="239"/>
    </row>
    <row r="1572" spans="3:3" x14ac:dyDescent="0.2">
      <c r="C1572" s="239"/>
    </row>
    <row r="1573" spans="3:3" x14ac:dyDescent="0.2">
      <c r="C1573" s="239"/>
    </row>
    <row r="1574" spans="3:3" x14ac:dyDescent="0.2">
      <c r="C1574" s="239"/>
    </row>
    <row r="1575" spans="3:3" x14ac:dyDescent="0.2">
      <c r="C1575" s="239"/>
    </row>
    <row r="1576" spans="3:3" x14ac:dyDescent="0.2">
      <c r="C1576" s="239"/>
    </row>
    <row r="1577" spans="3:3" x14ac:dyDescent="0.2">
      <c r="C1577" s="239"/>
    </row>
    <row r="1578" spans="3:3" x14ac:dyDescent="0.2">
      <c r="C1578" s="239"/>
    </row>
    <row r="1579" spans="3:3" x14ac:dyDescent="0.2">
      <c r="C1579" s="239"/>
    </row>
    <row r="1580" spans="3:3" x14ac:dyDescent="0.2">
      <c r="C1580" s="239"/>
    </row>
    <row r="1581" spans="3:3" x14ac:dyDescent="0.2">
      <c r="C1581" s="239"/>
    </row>
    <row r="1582" spans="3:3" x14ac:dyDescent="0.2">
      <c r="C1582" s="239"/>
    </row>
    <row r="1583" spans="3:3" x14ac:dyDescent="0.2">
      <c r="C1583" s="239"/>
    </row>
    <row r="1584" spans="3:3" x14ac:dyDescent="0.2">
      <c r="C1584" s="239"/>
    </row>
    <row r="1585" spans="3:3" x14ac:dyDescent="0.2">
      <c r="C1585" s="239"/>
    </row>
    <row r="1586" spans="3:3" x14ac:dyDescent="0.2">
      <c r="C1586" s="239"/>
    </row>
    <row r="1587" spans="3:3" x14ac:dyDescent="0.2">
      <c r="C1587" s="239"/>
    </row>
    <row r="1588" spans="3:3" x14ac:dyDescent="0.2">
      <c r="C1588" s="239"/>
    </row>
    <row r="1589" spans="3:3" x14ac:dyDescent="0.2">
      <c r="C1589" s="239"/>
    </row>
    <row r="1590" spans="3:3" x14ac:dyDescent="0.2">
      <c r="C1590" s="239"/>
    </row>
    <row r="1591" spans="3:3" x14ac:dyDescent="0.2">
      <c r="C1591" s="239"/>
    </row>
    <row r="1592" spans="3:3" x14ac:dyDescent="0.2">
      <c r="C1592" s="239"/>
    </row>
    <row r="1593" spans="3:3" x14ac:dyDescent="0.2">
      <c r="C1593" s="239"/>
    </row>
    <row r="1594" spans="3:3" x14ac:dyDescent="0.2">
      <c r="C1594" s="239"/>
    </row>
    <row r="1595" spans="3:3" x14ac:dyDescent="0.2">
      <c r="C1595" s="239"/>
    </row>
    <row r="1596" spans="3:3" x14ac:dyDescent="0.2">
      <c r="C1596" s="239"/>
    </row>
    <row r="1597" spans="3:3" x14ac:dyDescent="0.2">
      <c r="C1597" s="239"/>
    </row>
    <row r="1598" spans="3:3" x14ac:dyDescent="0.2">
      <c r="C1598" s="239"/>
    </row>
    <row r="1599" spans="3:3" x14ac:dyDescent="0.2">
      <c r="C1599" s="239"/>
    </row>
    <row r="1600" spans="3:3" x14ac:dyDescent="0.2">
      <c r="C1600" s="239"/>
    </row>
    <row r="1601" spans="3:3" x14ac:dyDescent="0.2">
      <c r="C1601" s="239"/>
    </row>
    <row r="1602" spans="3:3" x14ac:dyDescent="0.2">
      <c r="C1602" s="239"/>
    </row>
    <row r="1603" spans="3:3" x14ac:dyDescent="0.2">
      <c r="C1603" s="239"/>
    </row>
    <row r="1604" spans="3:3" x14ac:dyDescent="0.2">
      <c r="C1604" s="239"/>
    </row>
    <row r="1605" spans="3:3" x14ac:dyDescent="0.2">
      <c r="C1605" s="239"/>
    </row>
    <row r="1606" spans="3:3" x14ac:dyDescent="0.2">
      <c r="C1606" s="239"/>
    </row>
    <row r="1607" spans="3:3" x14ac:dyDescent="0.2">
      <c r="C1607" s="239"/>
    </row>
    <row r="1608" spans="3:3" x14ac:dyDescent="0.2">
      <c r="C1608" s="239"/>
    </row>
    <row r="1609" spans="3:3" x14ac:dyDescent="0.2">
      <c r="C1609" s="239"/>
    </row>
    <row r="1610" spans="3:3" x14ac:dyDescent="0.2">
      <c r="C1610" s="239"/>
    </row>
    <row r="1611" spans="3:3" x14ac:dyDescent="0.2">
      <c r="C1611" s="239"/>
    </row>
    <row r="1612" spans="3:3" x14ac:dyDescent="0.2">
      <c r="C1612" s="239"/>
    </row>
    <row r="1613" spans="3:3" x14ac:dyDescent="0.2">
      <c r="C1613" s="239"/>
    </row>
    <row r="1614" spans="3:3" x14ac:dyDescent="0.2">
      <c r="C1614" s="239"/>
    </row>
    <row r="1615" spans="3:3" x14ac:dyDescent="0.2">
      <c r="C1615" s="239"/>
    </row>
    <row r="1616" spans="3:3" x14ac:dyDescent="0.2">
      <c r="C1616" s="239"/>
    </row>
    <row r="1617" spans="3:3" x14ac:dyDescent="0.2">
      <c r="C1617" s="239"/>
    </row>
    <row r="1618" spans="3:3" x14ac:dyDescent="0.2">
      <c r="C1618" s="239"/>
    </row>
    <row r="1619" spans="3:3" x14ac:dyDescent="0.2">
      <c r="C1619" s="239"/>
    </row>
    <row r="1620" spans="3:3" x14ac:dyDescent="0.2">
      <c r="C1620" s="239"/>
    </row>
    <row r="1621" spans="3:3" x14ac:dyDescent="0.2">
      <c r="C1621" s="239"/>
    </row>
    <row r="1622" spans="3:3" x14ac:dyDescent="0.2">
      <c r="C1622" s="239"/>
    </row>
    <row r="1623" spans="3:3" x14ac:dyDescent="0.2">
      <c r="C1623" s="239"/>
    </row>
    <row r="1624" spans="3:3" x14ac:dyDescent="0.2">
      <c r="C1624" s="239"/>
    </row>
    <row r="1625" spans="3:3" x14ac:dyDescent="0.2">
      <c r="C1625" s="239"/>
    </row>
    <row r="1626" spans="3:3" x14ac:dyDescent="0.2">
      <c r="C1626" s="239"/>
    </row>
    <row r="1627" spans="3:3" x14ac:dyDescent="0.2">
      <c r="C1627" s="239"/>
    </row>
    <row r="1628" spans="3:3" x14ac:dyDescent="0.2">
      <c r="C1628" s="239"/>
    </row>
    <row r="1629" spans="3:3" x14ac:dyDescent="0.2">
      <c r="C1629" s="239"/>
    </row>
    <row r="1630" spans="3:3" x14ac:dyDescent="0.2">
      <c r="C1630" s="239"/>
    </row>
    <row r="1631" spans="3:3" x14ac:dyDescent="0.2">
      <c r="C1631" s="239"/>
    </row>
    <row r="1632" spans="3:3" x14ac:dyDescent="0.2">
      <c r="C1632" s="239"/>
    </row>
    <row r="1633" spans="3:3" x14ac:dyDescent="0.2">
      <c r="C1633" s="239"/>
    </row>
    <row r="1634" spans="3:3" x14ac:dyDescent="0.2">
      <c r="C1634" s="239"/>
    </row>
    <row r="1635" spans="3:3" x14ac:dyDescent="0.2">
      <c r="C1635" s="239"/>
    </row>
    <row r="1636" spans="3:3" x14ac:dyDescent="0.2">
      <c r="C1636" s="239"/>
    </row>
    <row r="1637" spans="3:3" x14ac:dyDescent="0.2">
      <c r="C1637" s="239"/>
    </row>
    <row r="1638" spans="3:3" x14ac:dyDescent="0.2">
      <c r="C1638" s="239"/>
    </row>
    <row r="1639" spans="3:3" x14ac:dyDescent="0.2">
      <c r="C1639" s="239"/>
    </row>
    <row r="1640" spans="3:3" x14ac:dyDescent="0.2">
      <c r="C1640" s="239"/>
    </row>
    <row r="1641" spans="3:3" x14ac:dyDescent="0.2">
      <c r="C1641" s="239"/>
    </row>
    <row r="1642" spans="3:3" x14ac:dyDescent="0.2">
      <c r="C1642" s="239"/>
    </row>
    <row r="1643" spans="3:3" x14ac:dyDescent="0.2">
      <c r="C1643" s="239"/>
    </row>
    <row r="1644" spans="3:3" x14ac:dyDescent="0.2">
      <c r="C1644" s="239"/>
    </row>
    <row r="1645" spans="3:3" x14ac:dyDescent="0.2">
      <c r="C1645" s="239"/>
    </row>
    <row r="1646" spans="3:3" x14ac:dyDescent="0.2">
      <c r="C1646" s="239"/>
    </row>
    <row r="1647" spans="3:3" x14ac:dyDescent="0.2">
      <c r="C1647" s="239"/>
    </row>
    <row r="1648" spans="3:3" x14ac:dyDescent="0.2">
      <c r="C1648" s="239"/>
    </row>
    <row r="1649" spans="3:3" x14ac:dyDescent="0.2">
      <c r="C1649" s="239"/>
    </row>
    <row r="1650" spans="3:3" x14ac:dyDescent="0.2">
      <c r="C1650" s="239"/>
    </row>
    <row r="1651" spans="3:3" x14ac:dyDescent="0.2">
      <c r="C1651" s="239"/>
    </row>
    <row r="1652" spans="3:3" x14ac:dyDescent="0.2">
      <c r="C1652" s="239"/>
    </row>
    <row r="1653" spans="3:3" x14ac:dyDescent="0.2">
      <c r="C1653" s="239"/>
    </row>
    <row r="1654" spans="3:3" x14ac:dyDescent="0.2">
      <c r="C1654" s="239"/>
    </row>
    <row r="1655" spans="3:3" x14ac:dyDescent="0.2">
      <c r="C1655" s="239"/>
    </row>
    <row r="1656" spans="3:3" x14ac:dyDescent="0.2">
      <c r="C1656" s="239"/>
    </row>
    <row r="1657" spans="3:3" x14ac:dyDescent="0.2">
      <c r="C1657" s="239"/>
    </row>
    <row r="1658" spans="3:3" x14ac:dyDescent="0.2">
      <c r="C1658" s="239"/>
    </row>
    <row r="1659" spans="3:3" x14ac:dyDescent="0.2">
      <c r="C1659" s="239"/>
    </row>
    <row r="1660" spans="3:3" x14ac:dyDescent="0.2">
      <c r="C1660" s="239"/>
    </row>
    <row r="1661" spans="3:3" x14ac:dyDescent="0.2">
      <c r="C1661" s="239"/>
    </row>
    <row r="1662" spans="3:3" x14ac:dyDescent="0.2">
      <c r="C1662" s="239"/>
    </row>
    <row r="1663" spans="3:3" x14ac:dyDescent="0.2">
      <c r="C1663" s="239"/>
    </row>
    <row r="1664" spans="3:3" x14ac:dyDescent="0.2">
      <c r="C1664" s="239"/>
    </row>
    <row r="1665" spans="3:3" x14ac:dyDescent="0.2">
      <c r="C1665" s="239"/>
    </row>
    <row r="1666" spans="3:3" x14ac:dyDescent="0.2">
      <c r="C1666" s="239"/>
    </row>
    <row r="1667" spans="3:3" x14ac:dyDescent="0.2">
      <c r="C1667" s="239"/>
    </row>
    <row r="1668" spans="3:3" x14ac:dyDescent="0.2">
      <c r="C1668" s="239"/>
    </row>
    <row r="1669" spans="3:3" x14ac:dyDescent="0.2">
      <c r="C1669" s="239"/>
    </row>
    <row r="1670" spans="3:3" x14ac:dyDescent="0.2">
      <c r="C1670" s="239"/>
    </row>
    <row r="1671" spans="3:3" x14ac:dyDescent="0.2">
      <c r="C1671" s="239"/>
    </row>
    <row r="1672" spans="3:3" x14ac:dyDescent="0.2">
      <c r="C1672" s="239"/>
    </row>
    <row r="1673" spans="3:3" x14ac:dyDescent="0.2">
      <c r="C1673" s="239"/>
    </row>
    <row r="1674" spans="3:3" x14ac:dyDescent="0.2">
      <c r="C1674" s="239"/>
    </row>
    <row r="1675" spans="3:3" x14ac:dyDescent="0.2">
      <c r="C1675" s="239"/>
    </row>
    <row r="1676" spans="3:3" x14ac:dyDescent="0.2">
      <c r="C1676" s="239"/>
    </row>
    <row r="1677" spans="3:3" x14ac:dyDescent="0.2">
      <c r="C1677" s="239"/>
    </row>
    <row r="1678" spans="3:3" x14ac:dyDescent="0.2">
      <c r="C1678" s="239"/>
    </row>
    <row r="1679" spans="3:3" x14ac:dyDescent="0.2">
      <c r="C1679" s="239"/>
    </row>
    <row r="1680" spans="3:3" x14ac:dyDescent="0.2">
      <c r="C1680" s="239"/>
    </row>
    <row r="1681" spans="3:3" x14ac:dyDescent="0.2">
      <c r="C1681" s="239"/>
    </row>
    <row r="1682" spans="3:3" x14ac:dyDescent="0.2">
      <c r="C1682" s="239"/>
    </row>
    <row r="1683" spans="3:3" x14ac:dyDescent="0.2">
      <c r="C1683" s="239"/>
    </row>
    <row r="1684" spans="3:3" x14ac:dyDescent="0.2">
      <c r="C1684" s="239"/>
    </row>
    <row r="1685" spans="3:3" x14ac:dyDescent="0.2">
      <c r="C1685" s="239"/>
    </row>
    <row r="1686" spans="3:3" x14ac:dyDescent="0.2">
      <c r="C1686" s="239"/>
    </row>
    <row r="1687" spans="3:3" x14ac:dyDescent="0.2">
      <c r="C1687" s="239"/>
    </row>
    <row r="1688" spans="3:3" x14ac:dyDescent="0.2">
      <c r="C1688" s="239"/>
    </row>
    <row r="1689" spans="3:3" x14ac:dyDescent="0.2">
      <c r="C1689" s="239"/>
    </row>
    <row r="1690" spans="3:3" x14ac:dyDescent="0.2">
      <c r="C1690" s="239"/>
    </row>
    <row r="1691" spans="3:3" x14ac:dyDescent="0.2">
      <c r="C1691" s="239"/>
    </row>
    <row r="1692" spans="3:3" x14ac:dyDescent="0.2">
      <c r="C1692" s="239"/>
    </row>
    <row r="1693" spans="3:3" x14ac:dyDescent="0.2">
      <c r="C1693" s="239"/>
    </row>
    <row r="1694" spans="3:3" x14ac:dyDescent="0.2">
      <c r="C1694" s="239"/>
    </row>
    <row r="1695" spans="3:3" x14ac:dyDescent="0.2">
      <c r="C1695" s="239"/>
    </row>
    <row r="1696" spans="3:3" x14ac:dyDescent="0.2">
      <c r="C1696" s="239"/>
    </row>
    <row r="1697" spans="3:3" x14ac:dyDescent="0.2">
      <c r="C1697" s="239"/>
    </row>
    <row r="1698" spans="3:3" x14ac:dyDescent="0.2">
      <c r="C1698" s="239"/>
    </row>
    <row r="1699" spans="3:3" x14ac:dyDescent="0.2">
      <c r="C1699" s="239"/>
    </row>
    <row r="1700" spans="3:3" x14ac:dyDescent="0.2">
      <c r="C1700" s="239"/>
    </row>
    <row r="1701" spans="3:3" x14ac:dyDescent="0.2">
      <c r="C1701" s="239"/>
    </row>
    <row r="1702" spans="3:3" x14ac:dyDescent="0.2">
      <c r="C1702" s="239"/>
    </row>
    <row r="1703" spans="3:3" x14ac:dyDescent="0.2">
      <c r="C1703" s="239"/>
    </row>
    <row r="1704" spans="3:3" x14ac:dyDescent="0.2">
      <c r="C1704" s="239"/>
    </row>
    <row r="1705" spans="3:3" x14ac:dyDescent="0.2">
      <c r="C1705" s="239"/>
    </row>
    <row r="1706" spans="3:3" x14ac:dyDescent="0.2">
      <c r="C1706" s="239"/>
    </row>
    <row r="1707" spans="3:3" x14ac:dyDescent="0.2">
      <c r="C1707" s="239"/>
    </row>
    <row r="1708" spans="3:3" x14ac:dyDescent="0.2">
      <c r="C1708" s="239"/>
    </row>
    <row r="1709" spans="3:3" x14ac:dyDescent="0.2">
      <c r="C1709" s="239"/>
    </row>
    <row r="1710" spans="3:3" x14ac:dyDescent="0.2">
      <c r="C1710" s="239"/>
    </row>
    <row r="1711" spans="3:3" x14ac:dyDescent="0.2">
      <c r="C1711" s="239"/>
    </row>
    <row r="1712" spans="3:3" x14ac:dyDescent="0.2">
      <c r="C1712" s="239"/>
    </row>
    <row r="1713" spans="3:3" x14ac:dyDescent="0.2">
      <c r="C1713" s="239"/>
    </row>
    <row r="1714" spans="3:3" x14ac:dyDescent="0.2">
      <c r="C1714" s="239"/>
    </row>
    <row r="1715" spans="3:3" x14ac:dyDescent="0.2">
      <c r="C1715" s="239"/>
    </row>
    <row r="1716" spans="3:3" x14ac:dyDescent="0.2">
      <c r="C1716" s="239"/>
    </row>
    <row r="1717" spans="3:3" x14ac:dyDescent="0.2">
      <c r="C1717" s="239"/>
    </row>
    <row r="1718" spans="3:3" x14ac:dyDescent="0.2">
      <c r="C1718" s="239"/>
    </row>
    <row r="1719" spans="3:3" x14ac:dyDescent="0.2">
      <c r="C1719" s="239"/>
    </row>
    <row r="1720" spans="3:3" x14ac:dyDescent="0.2">
      <c r="C1720" s="239"/>
    </row>
    <row r="1721" spans="3:3" x14ac:dyDescent="0.2">
      <c r="C1721" s="239"/>
    </row>
    <row r="1722" spans="3:3" x14ac:dyDescent="0.2">
      <c r="C1722" s="239"/>
    </row>
    <row r="1723" spans="3:3" x14ac:dyDescent="0.2">
      <c r="C1723" s="239"/>
    </row>
    <row r="1724" spans="3:3" x14ac:dyDescent="0.2">
      <c r="C1724" s="239"/>
    </row>
    <row r="1725" spans="3:3" x14ac:dyDescent="0.2">
      <c r="C1725" s="239"/>
    </row>
    <row r="1726" spans="3:3" x14ac:dyDescent="0.2">
      <c r="C1726" s="239"/>
    </row>
    <row r="1727" spans="3:3" x14ac:dyDescent="0.2">
      <c r="C1727" s="239"/>
    </row>
    <row r="1728" spans="3:3" x14ac:dyDescent="0.2">
      <c r="C1728" s="239"/>
    </row>
    <row r="1729" spans="3:3" x14ac:dyDescent="0.2">
      <c r="C1729" s="239"/>
    </row>
    <row r="1730" spans="3:3" x14ac:dyDescent="0.2">
      <c r="C1730" s="239"/>
    </row>
    <row r="1731" spans="3:3" x14ac:dyDescent="0.2">
      <c r="C1731" s="239"/>
    </row>
    <row r="1732" spans="3:3" x14ac:dyDescent="0.2">
      <c r="C1732" s="239"/>
    </row>
    <row r="1733" spans="3:3" x14ac:dyDescent="0.2">
      <c r="C1733" s="239"/>
    </row>
    <row r="1734" spans="3:3" x14ac:dyDescent="0.2">
      <c r="C1734" s="239"/>
    </row>
    <row r="1735" spans="3:3" x14ac:dyDescent="0.2">
      <c r="C1735" s="239"/>
    </row>
    <row r="1736" spans="3:3" x14ac:dyDescent="0.2">
      <c r="C1736" s="239"/>
    </row>
    <row r="1737" spans="3:3" x14ac:dyDescent="0.2">
      <c r="C1737" s="239"/>
    </row>
    <row r="1738" spans="3:3" x14ac:dyDescent="0.2">
      <c r="C1738" s="239"/>
    </row>
    <row r="1739" spans="3:3" x14ac:dyDescent="0.2">
      <c r="C1739" s="239"/>
    </row>
    <row r="1740" spans="3:3" x14ac:dyDescent="0.2">
      <c r="C1740" s="239"/>
    </row>
    <row r="1741" spans="3:3" x14ac:dyDescent="0.2">
      <c r="C1741" s="239"/>
    </row>
    <row r="1742" spans="3:3" x14ac:dyDescent="0.2">
      <c r="C1742" s="239"/>
    </row>
    <row r="1743" spans="3:3" x14ac:dyDescent="0.2">
      <c r="C1743" s="239"/>
    </row>
    <row r="1744" spans="3:3" x14ac:dyDescent="0.2">
      <c r="C1744" s="239"/>
    </row>
    <row r="1745" spans="3:3" x14ac:dyDescent="0.2">
      <c r="C1745" s="239"/>
    </row>
    <row r="1746" spans="3:3" x14ac:dyDescent="0.2">
      <c r="C1746" s="239"/>
    </row>
    <row r="1747" spans="3:3" x14ac:dyDescent="0.2">
      <c r="C1747" s="239"/>
    </row>
    <row r="1748" spans="3:3" x14ac:dyDescent="0.2">
      <c r="C1748" s="239"/>
    </row>
    <row r="1749" spans="3:3" x14ac:dyDescent="0.2">
      <c r="C1749" s="239"/>
    </row>
    <row r="1750" spans="3:3" x14ac:dyDescent="0.2">
      <c r="C1750" s="239"/>
    </row>
    <row r="1751" spans="3:3" x14ac:dyDescent="0.2">
      <c r="C1751" s="239"/>
    </row>
    <row r="1752" spans="3:3" x14ac:dyDescent="0.2">
      <c r="C1752" s="239"/>
    </row>
    <row r="1753" spans="3:3" x14ac:dyDescent="0.2">
      <c r="C1753" s="239"/>
    </row>
    <row r="1754" spans="3:3" x14ac:dyDescent="0.2">
      <c r="C1754" s="239"/>
    </row>
    <row r="1755" spans="3:3" x14ac:dyDescent="0.2">
      <c r="C1755" s="239"/>
    </row>
    <row r="1756" spans="3:3" x14ac:dyDescent="0.2">
      <c r="C1756" s="239"/>
    </row>
    <row r="1757" spans="3:3" x14ac:dyDescent="0.2">
      <c r="C1757" s="239"/>
    </row>
    <row r="1758" spans="3:3" x14ac:dyDescent="0.2">
      <c r="C1758" s="239"/>
    </row>
    <row r="1759" spans="3:3" x14ac:dyDescent="0.2">
      <c r="C1759" s="239"/>
    </row>
    <row r="1760" spans="3:3" x14ac:dyDescent="0.2">
      <c r="C1760" s="239"/>
    </row>
    <row r="1761" spans="3:3" x14ac:dyDescent="0.2">
      <c r="C1761" s="239"/>
    </row>
    <row r="1762" spans="3:3" x14ac:dyDescent="0.2">
      <c r="C1762" s="239"/>
    </row>
    <row r="1763" spans="3:3" x14ac:dyDescent="0.2">
      <c r="C1763" s="239"/>
    </row>
    <row r="1764" spans="3:3" x14ac:dyDescent="0.2">
      <c r="C1764" s="239"/>
    </row>
    <row r="1765" spans="3:3" x14ac:dyDescent="0.2">
      <c r="C1765" s="239"/>
    </row>
    <row r="1766" spans="3:3" x14ac:dyDescent="0.2">
      <c r="C1766" s="239"/>
    </row>
    <row r="1767" spans="3:3" x14ac:dyDescent="0.2">
      <c r="C1767" s="239"/>
    </row>
    <row r="1768" spans="3:3" x14ac:dyDescent="0.2">
      <c r="C1768" s="239"/>
    </row>
    <row r="1769" spans="3:3" x14ac:dyDescent="0.2">
      <c r="C1769" s="239"/>
    </row>
    <row r="1770" spans="3:3" x14ac:dyDescent="0.2">
      <c r="C1770" s="239"/>
    </row>
    <row r="1771" spans="3:3" x14ac:dyDescent="0.2">
      <c r="C1771" s="239"/>
    </row>
    <row r="1772" spans="3:3" x14ac:dyDescent="0.2">
      <c r="C1772" s="239"/>
    </row>
    <row r="1773" spans="3:3" x14ac:dyDescent="0.2">
      <c r="C1773" s="239"/>
    </row>
    <row r="1774" spans="3:3" x14ac:dyDescent="0.2">
      <c r="C1774" s="239"/>
    </row>
    <row r="1775" spans="3:3" x14ac:dyDescent="0.2">
      <c r="C1775" s="239"/>
    </row>
    <row r="1776" spans="3:3" x14ac:dyDescent="0.2">
      <c r="C1776" s="239"/>
    </row>
    <row r="1777" spans="3:3" x14ac:dyDescent="0.2">
      <c r="C1777" s="239"/>
    </row>
    <row r="1778" spans="3:3" x14ac:dyDescent="0.2">
      <c r="C1778" s="239"/>
    </row>
    <row r="1779" spans="3:3" x14ac:dyDescent="0.2">
      <c r="C1779" s="239"/>
    </row>
    <row r="1780" spans="3:3" x14ac:dyDescent="0.2">
      <c r="C1780" s="239"/>
    </row>
    <row r="1781" spans="3:3" x14ac:dyDescent="0.2">
      <c r="C1781" s="239"/>
    </row>
    <row r="1782" spans="3:3" x14ac:dyDescent="0.2">
      <c r="C1782" s="239"/>
    </row>
    <row r="1783" spans="3:3" x14ac:dyDescent="0.2">
      <c r="C1783" s="239"/>
    </row>
    <row r="1784" spans="3:3" x14ac:dyDescent="0.2">
      <c r="C1784" s="239"/>
    </row>
    <row r="1785" spans="3:3" x14ac:dyDescent="0.2">
      <c r="C1785" s="239"/>
    </row>
    <row r="1786" spans="3:3" x14ac:dyDescent="0.2">
      <c r="C1786" s="239"/>
    </row>
    <row r="1787" spans="3:3" x14ac:dyDescent="0.2">
      <c r="C1787" s="239"/>
    </row>
    <row r="1788" spans="3:3" x14ac:dyDescent="0.2">
      <c r="C1788" s="239"/>
    </row>
    <row r="1789" spans="3:3" x14ac:dyDescent="0.2">
      <c r="C1789" s="239"/>
    </row>
    <row r="1790" spans="3:3" x14ac:dyDescent="0.2">
      <c r="C1790" s="239"/>
    </row>
    <row r="1791" spans="3:3" x14ac:dyDescent="0.2">
      <c r="C1791" s="239"/>
    </row>
    <row r="1792" spans="3:3" x14ac:dyDescent="0.2">
      <c r="C1792" s="239"/>
    </row>
    <row r="1793" spans="3:3" x14ac:dyDescent="0.2">
      <c r="C1793" s="239"/>
    </row>
    <row r="1794" spans="3:3" x14ac:dyDescent="0.2">
      <c r="C1794" s="239"/>
    </row>
    <row r="1795" spans="3:3" x14ac:dyDescent="0.2">
      <c r="C1795" s="239"/>
    </row>
    <row r="1796" spans="3:3" x14ac:dyDescent="0.2">
      <c r="C1796" s="239"/>
    </row>
    <row r="1797" spans="3:3" x14ac:dyDescent="0.2">
      <c r="C1797" s="239"/>
    </row>
    <row r="1798" spans="3:3" x14ac:dyDescent="0.2">
      <c r="C1798" s="239"/>
    </row>
    <row r="1799" spans="3:3" x14ac:dyDescent="0.2">
      <c r="C1799" s="239"/>
    </row>
    <row r="1800" spans="3:3" x14ac:dyDescent="0.2">
      <c r="C1800" s="239"/>
    </row>
    <row r="1801" spans="3:3" x14ac:dyDescent="0.2">
      <c r="C1801" s="239"/>
    </row>
    <row r="1802" spans="3:3" x14ac:dyDescent="0.2">
      <c r="C1802" s="239"/>
    </row>
    <row r="1803" spans="3:3" x14ac:dyDescent="0.2">
      <c r="C1803" s="239"/>
    </row>
    <row r="1804" spans="3:3" x14ac:dyDescent="0.2">
      <c r="C1804" s="239"/>
    </row>
    <row r="1805" spans="3:3" x14ac:dyDescent="0.2">
      <c r="C1805" s="239"/>
    </row>
    <row r="1806" spans="3:3" x14ac:dyDescent="0.2">
      <c r="C1806" s="239"/>
    </row>
    <row r="1807" spans="3:3" x14ac:dyDescent="0.2">
      <c r="C1807" s="239"/>
    </row>
    <row r="1808" spans="3:3" x14ac:dyDescent="0.2">
      <c r="C1808" s="239"/>
    </row>
    <row r="1809" spans="3:3" x14ac:dyDescent="0.2">
      <c r="C1809" s="239"/>
    </row>
    <row r="1810" spans="3:3" x14ac:dyDescent="0.2">
      <c r="C1810" s="239"/>
    </row>
    <row r="1811" spans="3:3" x14ac:dyDescent="0.2">
      <c r="C1811" s="239"/>
    </row>
    <row r="1812" spans="3:3" x14ac:dyDescent="0.2">
      <c r="C1812" s="239"/>
    </row>
    <row r="1813" spans="3:3" x14ac:dyDescent="0.2">
      <c r="C1813" s="239"/>
    </row>
    <row r="1814" spans="3:3" x14ac:dyDescent="0.2">
      <c r="C1814" s="239"/>
    </row>
    <row r="1815" spans="3:3" x14ac:dyDescent="0.2">
      <c r="C1815" s="239"/>
    </row>
    <row r="1816" spans="3:3" x14ac:dyDescent="0.2">
      <c r="C1816" s="239"/>
    </row>
    <row r="1817" spans="3:3" x14ac:dyDescent="0.2">
      <c r="C1817" s="239"/>
    </row>
    <row r="1818" spans="3:3" x14ac:dyDescent="0.2">
      <c r="C1818" s="239"/>
    </row>
    <row r="1819" spans="3:3" x14ac:dyDescent="0.2">
      <c r="C1819" s="239"/>
    </row>
    <row r="1820" spans="3:3" x14ac:dyDescent="0.2">
      <c r="C1820" s="239"/>
    </row>
    <row r="1821" spans="3:3" x14ac:dyDescent="0.2">
      <c r="C1821" s="239"/>
    </row>
    <row r="1822" spans="3:3" x14ac:dyDescent="0.2">
      <c r="C1822" s="239"/>
    </row>
    <row r="1823" spans="3:3" x14ac:dyDescent="0.2">
      <c r="C1823" s="239"/>
    </row>
    <row r="1824" spans="3:3" x14ac:dyDescent="0.2">
      <c r="C1824" s="239"/>
    </row>
    <row r="1825" spans="3:3" x14ac:dyDescent="0.2">
      <c r="C1825" s="239"/>
    </row>
    <row r="1826" spans="3:3" x14ac:dyDescent="0.2">
      <c r="C1826" s="239"/>
    </row>
    <row r="1827" spans="3:3" x14ac:dyDescent="0.2">
      <c r="C1827" s="239"/>
    </row>
    <row r="1828" spans="3:3" x14ac:dyDescent="0.2">
      <c r="C1828" s="239"/>
    </row>
    <row r="1829" spans="3:3" x14ac:dyDescent="0.2">
      <c r="C1829" s="239"/>
    </row>
    <row r="1830" spans="3:3" x14ac:dyDescent="0.2">
      <c r="C1830" s="239"/>
    </row>
    <row r="1831" spans="3:3" x14ac:dyDescent="0.2">
      <c r="C1831" s="239"/>
    </row>
    <row r="1832" spans="3:3" x14ac:dyDescent="0.2">
      <c r="C1832" s="239"/>
    </row>
    <row r="1833" spans="3:3" x14ac:dyDescent="0.2">
      <c r="C1833" s="239"/>
    </row>
    <row r="1834" spans="3:3" x14ac:dyDescent="0.2">
      <c r="C1834" s="239"/>
    </row>
    <row r="1835" spans="3:3" x14ac:dyDescent="0.2">
      <c r="C1835" s="239"/>
    </row>
    <row r="1836" spans="3:3" x14ac:dyDescent="0.2">
      <c r="C1836" s="239"/>
    </row>
    <row r="1837" spans="3:3" x14ac:dyDescent="0.2">
      <c r="C1837" s="239"/>
    </row>
    <row r="1838" spans="3:3" x14ac:dyDescent="0.2">
      <c r="C1838" s="239"/>
    </row>
    <row r="1839" spans="3:3" x14ac:dyDescent="0.2">
      <c r="C1839" s="239"/>
    </row>
    <row r="1840" spans="3:3" x14ac:dyDescent="0.2">
      <c r="C1840" s="239"/>
    </row>
    <row r="1841" spans="3:3" x14ac:dyDescent="0.2">
      <c r="C1841" s="239"/>
    </row>
    <row r="1842" spans="3:3" x14ac:dyDescent="0.2">
      <c r="C1842" s="239"/>
    </row>
    <row r="1843" spans="3:3" x14ac:dyDescent="0.2">
      <c r="C1843" s="239"/>
    </row>
    <row r="1844" spans="3:3" x14ac:dyDescent="0.2">
      <c r="C1844" s="239"/>
    </row>
    <row r="1845" spans="3:3" x14ac:dyDescent="0.2">
      <c r="C1845" s="239"/>
    </row>
    <row r="1846" spans="3:3" x14ac:dyDescent="0.2">
      <c r="C1846" s="239"/>
    </row>
    <row r="1847" spans="3:3" x14ac:dyDescent="0.2">
      <c r="C1847" s="239"/>
    </row>
    <row r="1848" spans="3:3" x14ac:dyDescent="0.2">
      <c r="C1848" s="239"/>
    </row>
    <row r="1849" spans="3:3" x14ac:dyDescent="0.2">
      <c r="C1849" s="239"/>
    </row>
    <row r="1850" spans="3:3" x14ac:dyDescent="0.2">
      <c r="C1850" s="239"/>
    </row>
    <row r="1851" spans="3:3" x14ac:dyDescent="0.2">
      <c r="C1851" s="239"/>
    </row>
    <row r="1852" spans="3:3" x14ac:dyDescent="0.2">
      <c r="C1852" s="239"/>
    </row>
    <row r="1853" spans="3:3" x14ac:dyDescent="0.2">
      <c r="C1853" s="239"/>
    </row>
    <row r="1854" spans="3:3" x14ac:dyDescent="0.2">
      <c r="C1854" s="239"/>
    </row>
    <row r="1855" spans="3:3" x14ac:dyDescent="0.2">
      <c r="C1855" s="239"/>
    </row>
    <row r="1856" spans="3:3" x14ac:dyDescent="0.2">
      <c r="C1856" s="239"/>
    </row>
    <row r="1857" spans="3:3" x14ac:dyDescent="0.2">
      <c r="C1857" s="239"/>
    </row>
    <row r="1858" spans="3:3" x14ac:dyDescent="0.2">
      <c r="C1858" s="239"/>
    </row>
    <row r="1859" spans="3:3" x14ac:dyDescent="0.2">
      <c r="C1859" s="239"/>
    </row>
    <row r="1860" spans="3:3" x14ac:dyDescent="0.2">
      <c r="C1860" s="239"/>
    </row>
    <row r="1861" spans="3:3" x14ac:dyDescent="0.2">
      <c r="C1861" s="239"/>
    </row>
    <row r="1862" spans="3:3" x14ac:dyDescent="0.2">
      <c r="C1862" s="239"/>
    </row>
    <row r="1863" spans="3:3" x14ac:dyDescent="0.2">
      <c r="C1863" s="239"/>
    </row>
    <row r="1864" spans="3:3" x14ac:dyDescent="0.2">
      <c r="C1864" s="239"/>
    </row>
    <row r="1865" spans="3:3" x14ac:dyDescent="0.2">
      <c r="C1865" s="239"/>
    </row>
    <row r="1866" spans="3:3" x14ac:dyDescent="0.2">
      <c r="C1866" s="239"/>
    </row>
    <row r="1867" spans="3:3" x14ac:dyDescent="0.2">
      <c r="C1867" s="239"/>
    </row>
    <row r="1868" spans="3:3" x14ac:dyDescent="0.2">
      <c r="C1868" s="239"/>
    </row>
    <row r="1869" spans="3:3" x14ac:dyDescent="0.2">
      <c r="C1869" s="239"/>
    </row>
    <row r="1870" spans="3:3" x14ac:dyDescent="0.2">
      <c r="C1870" s="239"/>
    </row>
    <row r="1871" spans="3:3" x14ac:dyDescent="0.2">
      <c r="C1871" s="239"/>
    </row>
    <row r="1872" spans="3:3" x14ac:dyDescent="0.2">
      <c r="C1872" s="239"/>
    </row>
    <row r="1873" spans="3:3" x14ac:dyDescent="0.2">
      <c r="C1873" s="239"/>
    </row>
    <row r="1874" spans="3:3" x14ac:dyDescent="0.2">
      <c r="C1874" s="239"/>
    </row>
    <row r="1875" spans="3:3" x14ac:dyDescent="0.2">
      <c r="C1875" s="239"/>
    </row>
    <row r="1876" spans="3:3" x14ac:dyDescent="0.2">
      <c r="C1876" s="239"/>
    </row>
    <row r="1877" spans="3:3" x14ac:dyDescent="0.2">
      <c r="C1877" s="239"/>
    </row>
    <row r="1878" spans="3:3" x14ac:dyDescent="0.2">
      <c r="C1878" s="239"/>
    </row>
    <row r="1879" spans="3:3" x14ac:dyDescent="0.2">
      <c r="C1879" s="239"/>
    </row>
    <row r="1880" spans="3:3" x14ac:dyDescent="0.2">
      <c r="C1880" s="239"/>
    </row>
    <row r="1881" spans="3:3" x14ac:dyDescent="0.2">
      <c r="C1881" s="239"/>
    </row>
    <row r="1882" spans="3:3" x14ac:dyDescent="0.2">
      <c r="C1882" s="239"/>
    </row>
    <row r="1883" spans="3:3" x14ac:dyDescent="0.2">
      <c r="C1883" s="239"/>
    </row>
    <row r="1884" spans="3:3" x14ac:dyDescent="0.2">
      <c r="C1884" s="239"/>
    </row>
    <row r="1885" spans="3:3" x14ac:dyDescent="0.2">
      <c r="C1885" s="239"/>
    </row>
    <row r="1886" spans="3:3" x14ac:dyDescent="0.2">
      <c r="C1886" s="239"/>
    </row>
    <row r="1887" spans="3:3" x14ac:dyDescent="0.2">
      <c r="C1887" s="239"/>
    </row>
    <row r="1888" spans="3:3" x14ac:dyDescent="0.2">
      <c r="C1888" s="239"/>
    </row>
    <row r="1889" spans="3:3" x14ac:dyDescent="0.2">
      <c r="C1889" s="239"/>
    </row>
    <row r="1890" spans="3:3" x14ac:dyDescent="0.2">
      <c r="C1890" s="239"/>
    </row>
    <row r="1891" spans="3:3" x14ac:dyDescent="0.2">
      <c r="C1891" s="239"/>
    </row>
    <row r="1892" spans="3:3" x14ac:dyDescent="0.2">
      <c r="C1892" s="239"/>
    </row>
    <row r="1893" spans="3:3" x14ac:dyDescent="0.2">
      <c r="C1893" s="239"/>
    </row>
    <row r="1894" spans="3:3" x14ac:dyDescent="0.2">
      <c r="C1894" s="239"/>
    </row>
    <row r="1895" spans="3:3" x14ac:dyDescent="0.2">
      <c r="C1895" s="239"/>
    </row>
    <row r="1896" spans="3:3" x14ac:dyDescent="0.2">
      <c r="C1896" s="239"/>
    </row>
    <row r="1897" spans="3:3" x14ac:dyDescent="0.2">
      <c r="C1897" s="239"/>
    </row>
    <row r="1898" spans="3:3" x14ac:dyDescent="0.2">
      <c r="C1898" s="239"/>
    </row>
    <row r="1899" spans="3:3" x14ac:dyDescent="0.2">
      <c r="C1899" s="239"/>
    </row>
    <row r="1900" spans="3:3" x14ac:dyDescent="0.2">
      <c r="C1900" s="239"/>
    </row>
    <row r="1901" spans="3:3" x14ac:dyDescent="0.2">
      <c r="C1901" s="239"/>
    </row>
    <row r="1902" spans="3:3" x14ac:dyDescent="0.2">
      <c r="C1902" s="239"/>
    </row>
    <row r="1903" spans="3:3" x14ac:dyDescent="0.2">
      <c r="C1903" s="239"/>
    </row>
    <row r="1904" spans="3:3" x14ac:dyDescent="0.2">
      <c r="C1904" s="239"/>
    </row>
    <row r="1905" spans="3:3" x14ac:dyDescent="0.2">
      <c r="C1905" s="239"/>
    </row>
    <row r="1906" spans="3:3" x14ac:dyDescent="0.2">
      <c r="C1906" s="239"/>
    </row>
    <row r="1907" spans="3:3" x14ac:dyDescent="0.2">
      <c r="C1907" s="239"/>
    </row>
    <row r="1908" spans="3:3" x14ac:dyDescent="0.2">
      <c r="C1908" s="239"/>
    </row>
    <row r="1909" spans="3:3" x14ac:dyDescent="0.2">
      <c r="C1909" s="239"/>
    </row>
    <row r="1910" spans="3:3" x14ac:dyDescent="0.2">
      <c r="C1910" s="239"/>
    </row>
    <row r="1911" spans="3:3" x14ac:dyDescent="0.2">
      <c r="C1911" s="239"/>
    </row>
    <row r="1912" spans="3:3" x14ac:dyDescent="0.2">
      <c r="C1912" s="239"/>
    </row>
    <row r="1913" spans="3:3" x14ac:dyDescent="0.2">
      <c r="C1913" s="239"/>
    </row>
    <row r="1914" spans="3:3" x14ac:dyDescent="0.2">
      <c r="C1914" s="239"/>
    </row>
    <row r="1915" spans="3:3" x14ac:dyDescent="0.2">
      <c r="C1915" s="239"/>
    </row>
    <row r="1916" spans="3:3" x14ac:dyDescent="0.2">
      <c r="C1916" s="239"/>
    </row>
    <row r="1917" spans="3:3" x14ac:dyDescent="0.2">
      <c r="C1917" s="239"/>
    </row>
    <row r="1918" spans="3:3" x14ac:dyDescent="0.2">
      <c r="C1918" s="239"/>
    </row>
    <row r="1919" spans="3:3" x14ac:dyDescent="0.2">
      <c r="C1919" s="239"/>
    </row>
    <row r="1920" spans="3:3" x14ac:dyDescent="0.2">
      <c r="C1920" s="239"/>
    </row>
    <row r="1921" spans="3:3" x14ac:dyDescent="0.2">
      <c r="C1921" s="239"/>
    </row>
    <row r="1922" spans="3:3" x14ac:dyDescent="0.2">
      <c r="C1922" s="239"/>
    </row>
    <row r="1923" spans="3:3" x14ac:dyDescent="0.2">
      <c r="C1923" s="239"/>
    </row>
    <row r="1924" spans="3:3" x14ac:dyDescent="0.2">
      <c r="C1924" s="239"/>
    </row>
    <row r="1925" spans="3:3" x14ac:dyDescent="0.2">
      <c r="C1925" s="239"/>
    </row>
    <row r="1926" spans="3:3" x14ac:dyDescent="0.2">
      <c r="C1926" s="239"/>
    </row>
    <row r="1927" spans="3:3" x14ac:dyDescent="0.2">
      <c r="C1927" s="239"/>
    </row>
    <row r="1928" spans="3:3" x14ac:dyDescent="0.2">
      <c r="C1928" s="239"/>
    </row>
    <row r="1929" spans="3:3" x14ac:dyDescent="0.2">
      <c r="C1929" s="239"/>
    </row>
    <row r="1930" spans="3:3" x14ac:dyDescent="0.2">
      <c r="C1930" s="239"/>
    </row>
    <row r="1931" spans="3:3" x14ac:dyDescent="0.2">
      <c r="C1931" s="239"/>
    </row>
    <row r="1932" spans="3:3" x14ac:dyDescent="0.2">
      <c r="C1932" s="239"/>
    </row>
    <row r="1933" spans="3:3" x14ac:dyDescent="0.2">
      <c r="C1933" s="239"/>
    </row>
    <row r="1934" spans="3:3" x14ac:dyDescent="0.2">
      <c r="C1934" s="239"/>
    </row>
    <row r="1935" spans="3:3" x14ac:dyDescent="0.2">
      <c r="C1935" s="239"/>
    </row>
    <row r="1936" spans="3:3" x14ac:dyDescent="0.2">
      <c r="C1936" s="239"/>
    </row>
    <row r="1937" spans="3:3" x14ac:dyDescent="0.2">
      <c r="C1937" s="239"/>
    </row>
    <row r="1938" spans="3:3" x14ac:dyDescent="0.2">
      <c r="C1938" s="239"/>
    </row>
    <row r="1939" spans="3:3" x14ac:dyDescent="0.2">
      <c r="C1939" s="239"/>
    </row>
    <row r="1940" spans="3:3" x14ac:dyDescent="0.2">
      <c r="C1940" s="239"/>
    </row>
    <row r="1941" spans="3:3" x14ac:dyDescent="0.2">
      <c r="C1941" s="239"/>
    </row>
    <row r="1942" spans="3:3" x14ac:dyDescent="0.2">
      <c r="C1942" s="239"/>
    </row>
    <row r="1943" spans="3:3" x14ac:dyDescent="0.2">
      <c r="C1943" s="239"/>
    </row>
    <row r="1944" spans="3:3" x14ac:dyDescent="0.2">
      <c r="C1944" s="239"/>
    </row>
    <row r="1945" spans="3:3" x14ac:dyDescent="0.2">
      <c r="C1945" s="239"/>
    </row>
    <row r="1946" spans="3:3" x14ac:dyDescent="0.2">
      <c r="C1946" s="239"/>
    </row>
    <row r="1947" spans="3:3" x14ac:dyDescent="0.2">
      <c r="C1947" s="239"/>
    </row>
    <row r="1948" spans="3:3" x14ac:dyDescent="0.2">
      <c r="C1948" s="239"/>
    </row>
    <row r="1949" spans="3:3" x14ac:dyDescent="0.2">
      <c r="C1949" s="239"/>
    </row>
    <row r="1950" spans="3:3" x14ac:dyDescent="0.2">
      <c r="C1950" s="239"/>
    </row>
    <row r="1951" spans="3:3" x14ac:dyDescent="0.2">
      <c r="C1951" s="239"/>
    </row>
    <row r="1952" spans="3:3" x14ac:dyDescent="0.2">
      <c r="C1952" s="239"/>
    </row>
    <row r="1953" spans="3:3" x14ac:dyDescent="0.2">
      <c r="C1953" s="239"/>
    </row>
    <row r="1954" spans="3:3" x14ac:dyDescent="0.2">
      <c r="C1954" s="239"/>
    </row>
    <row r="1955" spans="3:3" x14ac:dyDescent="0.2">
      <c r="C1955" s="239"/>
    </row>
    <row r="1956" spans="3:3" x14ac:dyDescent="0.2">
      <c r="C1956" s="239"/>
    </row>
    <row r="1957" spans="3:3" x14ac:dyDescent="0.2">
      <c r="C1957" s="239"/>
    </row>
    <row r="1958" spans="3:3" x14ac:dyDescent="0.2">
      <c r="C1958" s="239"/>
    </row>
    <row r="1959" spans="3:3" x14ac:dyDescent="0.2">
      <c r="C1959" s="239"/>
    </row>
    <row r="1960" spans="3:3" x14ac:dyDescent="0.2">
      <c r="C1960" s="239"/>
    </row>
    <row r="1961" spans="3:3" x14ac:dyDescent="0.2">
      <c r="C1961" s="239"/>
    </row>
    <row r="1962" spans="3:3" x14ac:dyDescent="0.2">
      <c r="C1962" s="239"/>
    </row>
    <row r="1963" spans="3:3" x14ac:dyDescent="0.2">
      <c r="C1963" s="239"/>
    </row>
    <row r="1964" spans="3:3" x14ac:dyDescent="0.2">
      <c r="C1964" s="239"/>
    </row>
    <row r="1965" spans="3:3" x14ac:dyDescent="0.2">
      <c r="C1965" s="239"/>
    </row>
    <row r="1966" spans="3:3" x14ac:dyDescent="0.2">
      <c r="C1966" s="239"/>
    </row>
    <row r="1967" spans="3:3" x14ac:dyDescent="0.2">
      <c r="C1967" s="239"/>
    </row>
    <row r="1968" spans="3:3" x14ac:dyDescent="0.2">
      <c r="C1968" s="239"/>
    </row>
    <row r="1969" spans="3:3" x14ac:dyDescent="0.2">
      <c r="C1969" s="239"/>
    </row>
    <row r="1970" spans="3:3" x14ac:dyDescent="0.2">
      <c r="C1970" s="239"/>
    </row>
    <row r="1971" spans="3:3" x14ac:dyDescent="0.2">
      <c r="C1971" s="239"/>
    </row>
    <row r="1972" spans="3:3" x14ac:dyDescent="0.2">
      <c r="C1972" s="239"/>
    </row>
    <row r="1973" spans="3:3" x14ac:dyDescent="0.2">
      <c r="C1973" s="239"/>
    </row>
    <row r="1974" spans="3:3" x14ac:dyDescent="0.2">
      <c r="C1974" s="239"/>
    </row>
    <row r="1975" spans="3:3" x14ac:dyDescent="0.2">
      <c r="C1975" s="239"/>
    </row>
    <row r="1976" spans="3:3" x14ac:dyDescent="0.2">
      <c r="C1976" s="239"/>
    </row>
    <row r="1977" spans="3:3" x14ac:dyDescent="0.2">
      <c r="C1977" s="239"/>
    </row>
    <row r="1978" spans="3:3" x14ac:dyDescent="0.2">
      <c r="C1978" s="239"/>
    </row>
    <row r="1979" spans="3:3" x14ac:dyDescent="0.2">
      <c r="C1979" s="239"/>
    </row>
    <row r="1980" spans="3:3" x14ac:dyDescent="0.2">
      <c r="C1980" s="239"/>
    </row>
    <row r="1981" spans="3:3" x14ac:dyDescent="0.2">
      <c r="C1981" s="239"/>
    </row>
    <row r="1982" spans="3:3" x14ac:dyDescent="0.2">
      <c r="C1982" s="239"/>
    </row>
    <row r="1983" spans="3:3" x14ac:dyDescent="0.2">
      <c r="C1983" s="239"/>
    </row>
    <row r="1984" spans="3:3" x14ac:dyDescent="0.2">
      <c r="C1984" s="239"/>
    </row>
    <row r="1985" spans="3:3" x14ac:dyDescent="0.2">
      <c r="C1985" s="239"/>
    </row>
    <row r="1986" spans="3:3" x14ac:dyDescent="0.2">
      <c r="C1986" s="239"/>
    </row>
    <row r="1987" spans="3:3" x14ac:dyDescent="0.2">
      <c r="C1987" s="239"/>
    </row>
    <row r="1988" spans="3:3" x14ac:dyDescent="0.2">
      <c r="C1988" s="239"/>
    </row>
    <row r="1989" spans="3:3" x14ac:dyDescent="0.2">
      <c r="C1989" s="239"/>
    </row>
    <row r="1990" spans="3:3" x14ac:dyDescent="0.2">
      <c r="C1990" s="239"/>
    </row>
    <row r="1991" spans="3:3" x14ac:dyDescent="0.2">
      <c r="C1991" s="239"/>
    </row>
    <row r="1992" spans="3:3" x14ac:dyDescent="0.2">
      <c r="C1992" s="239"/>
    </row>
    <row r="1993" spans="3:3" x14ac:dyDescent="0.2">
      <c r="C1993" s="239"/>
    </row>
    <row r="1994" spans="3:3" x14ac:dyDescent="0.2">
      <c r="C1994" s="239"/>
    </row>
    <row r="1995" spans="3:3" x14ac:dyDescent="0.2">
      <c r="C1995" s="239"/>
    </row>
    <row r="1996" spans="3:3" x14ac:dyDescent="0.2">
      <c r="C1996" s="239"/>
    </row>
    <row r="1997" spans="3:3" x14ac:dyDescent="0.2">
      <c r="C1997" s="239"/>
    </row>
    <row r="1998" spans="3:3" x14ac:dyDescent="0.2">
      <c r="C1998" s="239"/>
    </row>
    <row r="1999" spans="3:3" x14ac:dyDescent="0.2">
      <c r="C1999" s="239"/>
    </row>
    <row r="2000" spans="3:3" x14ac:dyDescent="0.2">
      <c r="C2000" s="239"/>
    </row>
    <row r="2001" spans="3:3" x14ac:dyDescent="0.2">
      <c r="C2001" s="239"/>
    </row>
    <row r="2002" spans="3:3" x14ac:dyDescent="0.2">
      <c r="C2002" s="239"/>
    </row>
    <row r="2003" spans="3:3" x14ac:dyDescent="0.2">
      <c r="C2003" s="239"/>
    </row>
    <row r="2004" spans="3:3" x14ac:dyDescent="0.2">
      <c r="C2004" s="239"/>
    </row>
    <row r="2005" spans="3:3" x14ac:dyDescent="0.2">
      <c r="C2005" s="239"/>
    </row>
    <row r="2006" spans="3:3" x14ac:dyDescent="0.2">
      <c r="C2006" s="239"/>
    </row>
    <row r="2007" spans="3:3" x14ac:dyDescent="0.2">
      <c r="C2007" s="239"/>
    </row>
    <row r="2008" spans="3:3" x14ac:dyDescent="0.2">
      <c r="C2008" s="239"/>
    </row>
    <row r="2009" spans="3:3" x14ac:dyDescent="0.2">
      <c r="C2009" s="239"/>
    </row>
    <row r="2010" spans="3:3" x14ac:dyDescent="0.2">
      <c r="C2010" s="239"/>
    </row>
    <row r="2011" spans="3:3" x14ac:dyDescent="0.2">
      <c r="C2011" s="239"/>
    </row>
    <row r="2012" spans="3:3" x14ac:dyDescent="0.2">
      <c r="C2012" s="239"/>
    </row>
    <row r="2013" spans="3:3" x14ac:dyDescent="0.2">
      <c r="C2013" s="239"/>
    </row>
    <row r="2014" spans="3:3" x14ac:dyDescent="0.2">
      <c r="C2014" s="239"/>
    </row>
    <row r="2015" spans="3:3" x14ac:dyDescent="0.2">
      <c r="C2015" s="239"/>
    </row>
    <row r="2016" spans="3:3" x14ac:dyDescent="0.2">
      <c r="C2016" s="239"/>
    </row>
    <row r="2017" spans="3:3" x14ac:dyDescent="0.2">
      <c r="C2017" s="239"/>
    </row>
    <row r="2018" spans="3:3" x14ac:dyDescent="0.2">
      <c r="C2018" s="239"/>
    </row>
    <row r="2019" spans="3:3" x14ac:dyDescent="0.2">
      <c r="C2019" s="239"/>
    </row>
    <row r="2020" spans="3:3" x14ac:dyDescent="0.2">
      <c r="C2020" s="239"/>
    </row>
    <row r="2021" spans="3:3" x14ac:dyDescent="0.2">
      <c r="C2021" s="239"/>
    </row>
    <row r="2022" spans="3:3" x14ac:dyDescent="0.2">
      <c r="C2022" s="239"/>
    </row>
    <row r="2023" spans="3:3" x14ac:dyDescent="0.2">
      <c r="C2023" s="239"/>
    </row>
    <row r="2024" spans="3:3" x14ac:dyDescent="0.2">
      <c r="C2024" s="239"/>
    </row>
    <row r="2025" spans="3:3" x14ac:dyDescent="0.2">
      <c r="C2025" s="239"/>
    </row>
    <row r="2026" spans="3:3" x14ac:dyDescent="0.2">
      <c r="C2026" s="239"/>
    </row>
    <row r="2027" spans="3:3" x14ac:dyDescent="0.2">
      <c r="C2027" s="239"/>
    </row>
    <row r="2028" spans="3:3" x14ac:dyDescent="0.2">
      <c r="C2028" s="239"/>
    </row>
    <row r="2029" spans="3:3" x14ac:dyDescent="0.2">
      <c r="C2029" s="239"/>
    </row>
    <row r="2030" spans="3:3" x14ac:dyDescent="0.2">
      <c r="C2030" s="239"/>
    </row>
    <row r="2031" spans="3:3" x14ac:dyDescent="0.2">
      <c r="C2031" s="239"/>
    </row>
    <row r="2032" spans="3:3" x14ac:dyDescent="0.2">
      <c r="C2032" s="239"/>
    </row>
    <row r="2033" spans="3:3" x14ac:dyDescent="0.2">
      <c r="C2033" s="239"/>
    </row>
    <row r="2034" spans="3:3" x14ac:dyDescent="0.2">
      <c r="C2034" s="239"/>
    </row>
    <row r="2035" spans="3:3" x14ac:dyDescent="0.2">
      <c r="C2035" s="239"/>
    </row>
    <row r="2036" spans="3:3" x14ac:dyDescent="0.2">
      <c r="C2036" s="239"/>
    </row>
    <row r="2037" spans="3:3" x14ac:dyDescent="0.2">
      <c r="C2037" s="239"/>
    </row>
    <row r="2038" spans="3:3" x14ac:dyDescent="0.2">
      <c r="C2038" s="239"/>
    </row>
    <row r="2039" spans="3:3" x14ac:dyDescent="0.2">
      <c r="C2039" s="239"/>
    </row>
    <row r="2040" spans="3:3" x14ac:dyDescent="0.2">
      <c r="C2040" s="239"/>
    </row>
    <row r="2041" spans="3:3" x14ac:dyDescent="0.2">
      <c r="C2041" s="239"/>
    </row>
    <row r="2042" spans="3:3" x14ac:dyDescent="0.2">
      <c r="C2042" s="239"/>
    </row>
    <row r="2043" spans="3:3" x14ac:dyDescent="0.2">
      <c r="C2043" s="239"/>
    </row>
    <row r="2044" spans="3:3" x14ac:dyDescent="0.2">
      <c r="C2044" s="239"/>
    </row>
    <row r="2045" spans="3:3" x14ac:dyDescent="0.2">
      <c r="C2045" s="239"/>
    </row>
    <row r="2046" spans="3:3" x14ac:dyDescent="0.2">
      <c r="C2046" s="239"/>
    </row>
    <row r="2047" spans="3:3" x14ac:dyDescent="0.2">
      <c r="C2047" s="239"/>
    </row>
    <row r="2048" spans="3:3" x14ac:dyDescent="0.2">
      <c r="C2048" s="239"/>
    </row>
    <row r="2049" spans="3:3" x14ac:dyDescent="0.2">
      <c r="C2049" s="239"/>
    </row>
    <row r="2050" spans="3:3" x14ac:dyDescent="0.2">
      <c r="C2050" s="239"/>
    </row>
    <row r="2051" spans="3:3" x14ac:dyDescent="0.2">
      <c r="C2051" s="239"/>
    </row>
    <row r="2052" spans="3:3" x14ac:dyDescent="0.2">
      <c r="C2052" s="239"/>
    </row>
    <row r="2053" spans="3:3" x14ac:dyDescent="0.2">
      <c r="C2053" s="239"/>
    </row>
    <row r="2054" spans="3:3" x14ac:dyDescent="0.2">
      <c r="C2054" s="239"/>
    </row>
    <row r="2055" spans="3:3" x14ac:dyDescent="0.2">
      <c r="C2055" s="239"/>
    </row>
    <row r="2056" spans="3:3" x14ac:dyDescent="0.2">
      <c r="C2056" s="239"/>
    </row>
    <row r="2057" spans="3:3" x14ac:dyDescent="0.2">
      <c r="C2057" s="239"/>
    </row>
    <row r="2058" spans="3:3" x14ac:dyDescent="0.2">
      <c r="C2058" s="239"/>
    </row>
    <row r="2059" spans="3:3" x14ac:dyDescent="0.2">
      <c r="C2059" s="239"/>
    </row>
    <row r="2060" spans="3:3" x14ac:dyDescent="0.2">
      <c r="C2060" s="239"/>
    </row>
    <row r="2061" spans="3:3" x14ac:dyDescent="0.2">
      <c r="C2061" s="239"/>
    </row>
    <row r="2062" spans="3:3" x14ac:dyDescent="0.2">
      <c r="C2062" s="239"/>
    </row>
    <row r="2063" spans="3:3" x14ac:dyDescent="0.2">
      <c r="C2063" s="239"/>
    </row>
    <row r="2064" spans="3:3" x14ac:dyDescent="0.2">
      <c r="C2064" s="239"/>
    </row>
    <row r="2065" spans="3:3" x14ac:dyDescent="0.2">
      <c r="C2065" s="239"/>
    </row>
    <row r="2066" spans="3:3" x14ac:dyDescent="0.2">
      <c r="C2066" s="239"/>
    </row>
    <row r="2067" spans="3:3" x14ac:dyDescent="0.2">
      <c r="C2067" s="239"/>
    </row>
    <row r="2068" spans="3:3" x14ac:dyDescent="0.2">
      <c r="C2068" s="239"/>
    </row>
    <row r="2069" spans="3:3" x14ac:dyDescent="0.2">
      <c r="C2069" s="239"/>
    </row>
    <row r="2070" spans="3:3" x14ac:dyDescent="0.2">
      <c r="C2070" s="239"/>
    </row>
    <row r="2071" spans="3:3" x14ac:dyDescent="0.2">
      <c r="C2071" s="239"/>
    </row>
    <row r="2072" spans="3:3" x14ac:dyDescent="0.2">
      <c r="C2072" s="239"/>
    </row>
    <row r="2073" spans="3:3" x14ac:dyDescent="0.2">
      <c r="C2073" s="239"/>
    </row>
    <row r="2074" spans="3:3" x14ac:dyDescent="0.2">
      <c r="C2074" s="239"/>
    </row>
    <row r="2075" spans="3:3" x14ac:dyDescent="0.2">
      <c r="C2075" s="239"/>
    </row>
    <row r="2076" spans="3:3" x14ac:dyDescent="0.2">
      <c r="C2076" s="239"/>
    </row>
    <row r="2077" spans="3:3" x14ac:dyDescent="0.2">
      <c r="C2077" s="239"/>
    </row>
    <row r="2078" spans="3:3" x14ac:dyDescent="0.2">
      <c r="C2078" s="239"/>
    </row>
    <row r="2079" spans="3:3" x14ac:dyDescent="0.2">
      <c r="C2079" s="239"/>
    </row>
    <row r="2080" spans="3:3" x14ac:dyDescent="0.2">
      <c r="C2080" s="239"/>
    </row>
    <row r="2081" spans="3:3" x14ac:dyDescent="0.2">
      <c r="C2081" s="239"/>
    </row>
    <row r="2082" spans="3:3" x14ac:dyDescent="0.2">
      <c r="C2082" s="239"/>
    </row>
    <row r="2083" spans="3:3" x14ac:dyDescent="0.2">
      <c r="C2083" s="239"/>
    </row>
    <row r="2084" spans="3:3" x14ac:dyDescent="0.2">
      <c r="C2084" s="239"/>
    </row>
    <row r="2085" spans="3:3" x14ac:dyDescent="0.2">
      <c r="C2085" s="239"/>
    </row>
    <row r="2086" spans="3:3" x14ac:dyDescent="0.2">
      <c r="C2086" s="239"/>
    </row>
    <row r="2087" spans="3:3" x14ac:dyDescent="0.2">
      <c r="C2087" s="239"/>
    </row>
    <row r="2088" spans="3:3" x14ac:dyDescent="0.2">
      <c r="C2088" s="239"/>
    </row>
    <row r="2089" spans="3:3" x14ac:dyDescent="0.2">
      <c r="C2089" s="239"/>
    </row>
    <row r="2090" spans="3:3" x14ac:dyDescent="0.2">
      <c r="C2090" s="239"/>
    </row>
    <row r="2091" spans="3:3" x14ac:dyDescent="0.2">
      <c r="C2091" s="239"/>
    </row>
    <row r="2092" spans="3:3" x14ac:dyDescent="0.2">
      <c r="C2092" s="239"/>
    </row>
    <row r="2093" spans="3:3" x14ac:dyDescent="0.2">
      <c r="C2093" s="239"/>
    </row>
    <row r="2094" spans="3:3" x14ac:dyDescent="0.2">
      <c r="C2094" s="239"/>
    </row>
    <row r="2095" spans="3:3" x14ac:dyDescent="0.2">
      <c r="C2095" s="239"/>
    </row>
    <row r="2096" spans="3:3" x14ac:dyDescent="0.2">
      <c r="C2096" s="239"/>
    </row>
    <row r="2097" spans="3:3" x14ac:dyDescent="0.2">
      <c r="C2097" s="239"/>
    </row>
    <row r="2098" spans="3:3" x14ac:dyDescent="0.2">
      <c r="C2098" s="239"/>
    </row>
    <row r="2099" spans="3:3" x14ac:dyDescent="0.2">
      <c r="C2099" s="239"/>
    </row>
    <row r="2100" spans="3:3" x14ac:dyDescent="0.2">
      <c r="C2100" s="239"/>
    </row>
    <row r="2101" spans="3:3" x14ac:dyDescent="0.2">
      <c r="C2101" s="239"/>
    </row>
    <row r="2102" spans="3:3" x14ac:dyDescent="0.2">
      <c r="C2102" s="239"/>
    </row>
    <row r="2103" spans="3:3" x14ac:dyDescent="0.2">
      <c r="C2103" s="239"/>
    </row>
    <row r="2104" spans="3:3" x14ac:dyDescent="0.2">
      <c r="C2104" s="239"/>
    </row>
    <row r="2105" spans="3:3" x14ac:dyDescent="0.2">
      <c r="C2105" s="239"/>
    </row>
    <row r="2106" spans="3:3" x14ac:dyDescent="0.2">
      <c r="C2106" s="239"/>
    </row>
    <row r="2107" spans="3:3" x14ac:dyDescent="0.2">
      <c r="C2107" s="239"/>
    </row>
    <row r="2108" spans="3:3" x14ac:dyDescent="0.2">
      <c r="C2108" s="239"/>
    </row>
    <row r="2109" spans="3:3" x14ac:dyDescent="0.2">
      <c r="C2109" s="239"/>
    </row>
    <row r="2110" spans="3:3" x14ac:dyDescent="0.2">
      <c r="C2110" s="239"/>
    </row>
    <row r="2111" spans="3:3" x14ac:dyDescent="0.2">
      <c r="C2111" s="239"/>
    </row>
    <row r="2112" spans="3:3" x14ac:dyDescent="0.2">
      <c r="C2112" s="239"/>
    </row>
    <row r="2113" spans="3:3" x14ac:dyDescent="0.2">
      <c r="C2113" s="239"/>
    </row>
    <row r="2114" spans="3:3" x14ac:dyDescent="0.2">
      <c r="C2114" s="239"/>
    </row>
    <row r="2115" spans="3:3" x14ac:dyDescent="0.2">
      <c r="C2115" s="239"/>
    </row>
    <row r="2116" spans="3:3" x14ac:dyDescent="0.2">
      <c r="C2116" s="239"/>
    </row>
    <row r="2117" spans="3:3" x14ac:dyDescent="0.2">
      <c r="C2117" s="239"/>
    </row>
    <row r="2118" spans="3:3" x14ac:dyDescent="0.2">
      <c r="C2118" s="239"/>
    </row>
    <row r="2119" spans="3:3" x14ac:dyDescent="0.2">
      <c r="C2119" s="239"/>
    </row>
    <row r="2120" spans="3:3" x14ac:dyDescent="0.2">
      <c r="C2120" s="239"/>
    </row>
    <row r="2121" spans="3:3" x14ac:dyDescent="0.2">
      <c r="C2121" s="239"/>
    </row>
    <row r="2122" spans="3:3" x14ac:dyDescent="0.2">
      <c r="C2122" s="239"/>
    </row>
    <row r="2123" spans="3:3" x14ac:dyDescent="0.2">
      <c r="C2123" s="239"/>
    </row>
    <row r="2124" spans="3:3" x14ac:dyDescent="0.2">
      <c r="C2124" s="239"/>
    </row>
    <row r="2125" spans="3:3" x14ac:dyDescent="0.2">
      <c r="C2125" s="239"/>
    </row>
    <row r="2126" spans="3:3" x14ac:dyDescent="0.2">
      <c r="C2126" s="239"/>
    </row>
    <row r="2127" spans="3:3" x14ac:dyDescent="0.2">
      <c r="C2127" s="239"/>
    </row>
    <row r="2128" spans="3:3" x14ac:dyDescent="0.2">
      <c r="C2128" s="239"/>
    </row>
    <row r="2129" spans="3:3" x14ac:dyDescent="0.2">
      <c r="C2129" s="239"/>
    </row>
    <row r="2130" spans="3:3" x14ac:dyDescent="0.2">
      <c r="C2130" s="239"/>
    </row>
    <row r="2131" spans="3:3" x14ac:dyDescent="0.2">
      <c r="C2131" s="239"/>
    </row>
    <row r="2132" spans="3:3" x14ac:dyDescent="0.2">
      <c r="C2132" s="239"/>
    </row>
    <row r="2133" spans="3:3" x14ac:dyDescent="0.2">
      <c r="C2133" s="239"/>
    </row>
    <row r="2134" spans="3:3" x14ac:dyDescent="0.2">
      <c r="C2134" s="239"/>
    </row>
    <row r="2135" spans="3:3" x14ac:dyDescent="0.2">
      <c r="C2135" s="239"/>
    </row>
    <row r="2136" spans="3:3" x14ac:dyDescent="0.2">
      <c r="C2136" s="239"/>
    </row>
    <row r="2137" spans="3:3" x14ac:dyDescent="0.2">
      <c r="C2137" s="239"/>
    </row>
    <row r="2138" spans="3:3" x14ac:dyDescent="0.2">
      <c r="C2138" s="239"/>
    </row>
    <row r="2139" spans="3:3" x14ac:dyDescent="0.2">
      <c r="C2139" s="239"/>
    </row>
    <row r="2140" spans="3:3" x14ac:dyDescent="0.2">
      <c r="C2140" s="239"/>
    </row>
    <row r="2141" spans="3:3" x14ac:dyDescent="0.2">
      <c r="C2141" s="239"/>
    </row>
    <row r="2142" spans="3:3" x14ac:dyDescent="0.2">
      <c r="C2142" s="239"/>
    </row>
    <row r="2143" spans="3:3" x14ac:dyDescent="0.2">
      <c r="C2143" s="239"/>
    </row>
    <row r="2144" spans="3:3" x14ac:dyDescent="0.2">
      <c r="C2144" s="239"/>
    </row>
    <row r="2145" spans="3:3" x14ac:dyDescent="0.2">
      <c r="C2145" s="239"/>
    </row>
    <row r="2146" spans="3:3" x14ac:dyDescent="0.2">
      <c r="C2146" s="239"/>
    </row>
    <row r="2147" spans="3:3" x14ac:dyDescent="0.2">
      <c r="C2147" s="239"/>
    </row>
    <row r="2148" spans="3:3" x14ac:dyDescent="0.2">
      <c r="C2148" s="239"/>
    </row>
    <row r="2149" spans="3:3" x14ac:dyDescent="0.2">
      <c r="C2149" s="239"/>
    </row>
    <row r="2150" spans="3:3" x14ac:dyDescent="0.2">
      <c r="C2150" s="239"/>
    </row>
    <row r="2151" spans="3:3" x14ac:dyDescent="0.2">
      <c r="C2151" s="239"/>
    </row>
    <row r="2152" spans="3:3" x14ac:dyDescent="0.2">
      <c r="C2152" s="239"/>
    </row>
    <row r="2153" spans="3:3" x14ac:dyDescent="0.2">
      <c r="C2153" s="239"/>
    </row>
    <row r="2154" spans="3:3" x14ac:dyDescent="0.2">
      <c r="C2154" s="239"/>
    </row>
    <row r="2155" spans="3:3" x14ac:dyDescent="0.2">
      <c r="C2155" s="239"/>
    </row>
    <row r="2156" spans="3:3" x14ac:dyDescent="0.2">
      <c r="C2156" s="239"/>
    </row>
    <row r="2157" spans="3:3" x14ac:dyDescent="0.2">
      <c r="C2157" s="239"/>
    </row>
    <row r="2158" spans="3:3" x14ac:dyDescent="0.2">
      <c r="C2158" s="239"/>
    </row>
    <row r="2159" spans="3:3" x14ac:dyDescent="0.2">
      <c r="C2159" s="239"/>
    </row>
    <row r="2160" spans="3:3" x14ac:dyDescent="0.2">
      <c r="C2160" s="239"/>
    </row>
    <row r="2161" spans="3:3" x14ac:dyDescent="0.2">
      <c r="C2161" s="239"/>
    </row>
    <row r="2162" spans="3:3" x14ac:dyDescent="0.2">
      <c r="C2162" s="239"/>
    </row>
    <row r="2163" spans="3:3" x14ac:dyDescent="0.2">
      <c r="C2163" s="239"/>
    </row>
    <row r="2164" spans="3:3" x14ac:dyDescent="0.2">
      <c r="C2164" s="239"/>
    </row>
    <row r="2165" spans="3:3" x14ac:dyDescent="0.2">
      <c r="C2165" s="239"/>
    </row>
    <row r="2166" spans="3:3" x14ac:dyDescent="0.2">
      <c r="C2166" s="239"/>
    </row>
    <row r="2167" spans="3:3" x14ac:dyDescent="0.2">
      <c r="C2167" s="239"/>
    </row>
    <row r="2168" spans="3:3" x14ac:dyDescent="0.2">
      <c r="C2168" s="239"/>
    </row>
    <row r="2169" spans="3:3" x14ac:dyDescent="0.2">
      <c r="C2169" s="239"/>
    </row>
    <row r="2170" spans="3:3" x14ac:dyDescent="0.2">
      <c r="C2170" s="239"/>
    </row>
    <row r="2171" spans="3:3" x14ac:dyDescent="0.2">
      <c r="C2171" s="239"/>
    </row>
    <row r="2172" spans="3:3" x14ac:dyDescent="0.2">
      <c r="C2172" s="239"/>
    </row>
    <row r="2173" spans="3:3" x14ac:dyDescent="0.2">
      <c r="C2173" s="239"/>
    </row>
    <row r="2174" spans="3:3" x14ac:dyDescent="0.2">
      <c r="C2174" s="239"/>
    </row>
    <row r="2175" spans="3:3" x14ac:dyDescent="0.2">
      <c r="C2175" s="239"/>
    </row>
    <row r="2176" spans="3:3" x14ac:dyDescent="0.2">
      <c r="C2176" s="239"/>
    </row>
    <row r="2177" spans="3:3" x14ac:dyDescent="0.2">
      <c r="C2177" s="239"/>
    </row>
    <row r="2178" spans="3:3" x14ac:dyDescent="0.2">
      <c r="C2178" s="239"/>
    </row>
    <row r="2179" spans="3:3" x14ac:dyDescent="0.2">
      <c r="C2179" s="239"/>
    </row>
    <row r="2180" spans="3:3" x14ac:dyDescent="0.2">
      <c r="C2180" s="239"/>
    </row>
    <row r="2181" spans="3:3" x14ac:dyDescent="0.2">
      <c r="C2181" s="239"/>
    </row>
    <row r="2182" spans="3:3" x14ac:dyDescent="0.2">
      <c r="C2182" s="239"/>
    </row>
    <row r="2183" spans="3:3" x14ac:dyDescent="0.2">
      <c r="C2183" s="239"/>
    </row>
    <row r="2184" spans="3:3" x14ac:dyDescent="0.2">
      <c r="C2184" s="239"/>
    </row>
    <row r="2185" spans="3:3" x14ac:dyDescent="0.2">
      <c r="C2185" s="239"/>
    </row>
    <row r="2186" spans="3:3" x14ac:dyDescent="0.2">
      <c r="C2186" s="239"/>
    </row>
    <row r="2187" spans="3:3" x14ac:dyDescent="0.2">
      <c r="C2187" s="239"/>
    </row>
    <row r="2188" spans="3:3" x14ac:dyDescent="0.2">
      <c r="C2188" s="239"/>
    </row>
    <row r="2189" spans="3:3" x14ac:dyDescent="0.2">
      <c r="C2189" s="239"/>
    </row>
    <row r="2190" spans="3:3" x14ac:dyDescent="0.2">
      <c r="C2190" s="239"/>
    </row>
    <row r="2191" spans="3:3" x14ac:dyDescent="0.2">
      <c r="C2191" s="239"/>
    </row>
    <row r="2192" spans="3:3" x14ac:dyDescent="0.2">
      <c r="C2192" s="239"/>
    </row>
    <row r="2193" spans="3:3" x14ac:dyDescent="0.2">
      <c r="C2193" s="239"/>
    </row>
    <row r="2194" spans="3:3" x14ac:dyDescent="0.2">
      <c r="C2194" s="239"/>
    </row>
    <row r="2195" spans="3:3" x14ac:dyDescent="0.2">
      <c r="C2195" s="239"/>
    </row>
    <row r="2196" spans="3:3" x14ac:dyDescent="0.2">
      <c r="C2196" s="239"/>
    </row>
    <row r="2197" spans="3:3" x14ac:dyDescent="0.2">
      <c r="C2197" s="239"/>
    </row>
    <row r="2198" spans="3:3" x14ac:dyDescent="0.2">
      <c r="C2198" s="239"/>
    </row>
    <row r="2199" spans="3:3" x14ac:dyDescent="0.2">
      <c r="C2199" s="239"/>
    </row>
    <row r="2200" spans="3:3" x14ac:dyDescent="0.2">
      <c r="C2200" s="239"/>
    </row>
    <row r="2201" spans="3:3" x14ac:dyDescent="0.2">
      <c r="C2201" s="239"/>
    </row>
    <row r="2202" spans="3:3" x14ac:dyDescent="0.2">
      <c r="C2202" s="239"/>
    </row>
    <row r="2203" spans="3:3" x14ac:dyDescent="0.2">
      <c r="C2203" s="239"/>
    </row>
    <row r="2204" spans="3:3" x14ac:dyDescent="0.2">
      <c r="C2204" s="239"/>
    </row>
    <row r="2205" spans="3:3" x14ac:dyDescent="0.2">
      <c r="C2205" s="239"/>
    </row>
    <row r="2206" spans="3:3" x14ac:dyDescent="0.2">
      <c r="C2206" s="239"/>
    </row>
    <row r="2207" spans="3:3" x14ac:dyDescent="0.2">
      <c r="C2207" s="239"/>
    </row>
    <row r="2208" spans="3:3" x14ac:dyDescent="0.2">
      <c r="C2208" s="239"/>
    </row>
    <row r="2209" spans="3:3" x14ac:dyDescent="0.2">
      <c r="C2209" s="239"/>
    </row>
    <row r="2210" spans="3:3" x14ac:dyDescent="0.2">
      <c r="C2210" s="239"/>
    </row>
    <row r="2211" spans="3:3" x14ac:dyDescent="0.2">
      <c r="C2211" s="239"/>
    </row>
    <row r="2212" spans="3:3" x14ac:dyDescent="0.2">
      <c r="C2212" s="239"/>
    </row>
    <row r="2213" spans="3:3" x14ac:dyDescent="0.2">
      <c r="C2213" s="239"/>
    </row>
    <row r="2214" spans="3:3" x14ac:dyDescent="0.2">
      <c r="C2214" s="239"/>
    </row>
    <row r="2215" spans="3:3" x14ac:dyDescent="0.2">
      <c r="C2215" s="239"/>
    </row>
    <row r="2216" spans="3:3" x14ac:dyDescent="0.2">
      <c r="C2216" s="239"/>
    </row>
    <row r="2217" spans="3:3" x14ac:dyDescent="0.2">
      <c r="C2217" s="239"/>
    </row>
    <row r="2218" spans="3:3" x14ac:dyDescent="0.2">
      <c r="C2218" s="239"/>
    </row>
    <row r="2219" spans="3:3" x14ac:dyDescent="0.2">
      <c r="C2219" s="239"/>
    </row>
    <row r="2220" spans="3:3" x14ac:dyDescent="0.2">
      <c r="C2220" s="239"/>
    </row>
    <row r="2221" spans="3:3" x14ac:dyDescent="0.2">
      <c r="C2221" s="239"/>
    </row>
    <row r="2222" spans="3:3" x14ac:dyDescent="0.2">
      <c r="C2222" s="239"/>
    </row>
    <row r="2223" spans="3:3" x14ac:dyDescent="0.2">
      <c r="C2223" s="239"/>
    </row>
    <row r="2224" spans="3:3" x14ac:dyDescent="0.2">
      <c r="C2224" s="239"/>
    </row>
    <row r="2225" spans="3:3" x14ac:dyDescent="0.2">
      <c r="C2225" s="239"/>
    </row>
    <row r="2226" spans="3:3" x14ac:dyDescent="0.2">
      <c r="C2226" s="239"/>
    </row>
    <row r="2227" spans="3:3" x14ac:dyDescent="0.2">
      <c r="C2227" s="239"/>
    </row>
    <row r="2228" spans="3:3" x14ac:dyDescent="0.2">
      <c r="C2228" s="239"/>
    </row>
    <row r="2229" spans="3:3" x14ac:dyDescent="0.2">
      <c r="C2229" s="239"/>
    </row>
    <row r="2230" spans="3:3" x14ac:dyDescent="0.2">
      <c r="C2230" s="239"/>
    </row>
    <row r="2231" spans="3:3" x14ac:dyDescent="0.2">
      <c r="C2231" s="239"/>
    </row>
    <row r="2232" spans="3:3" x14ac:dyDescent="0.2">
      <c r="C2232" s="239"/>
    </row>
    <row r="2233" spans="3:3" x14ac:dyDescent="0.2">
      <c r="C2233" s="239"/>
    </row>
    <row r="2234" spans="3:3" x14ac:dyDescent="0.2">
      <c r="C2234" s="239"/>
    </row>
    <row r="2235" spans="3:3" x14ac:dyDescent="0.2">
      <c r="C2235" s="239"/>
    </row>
    <row r="2236" spans="3:3" x14ac:dyDescent="0.2">
      <c r="C2236" s="239"/>
    </row>
    <row r="2237" spans="3:3" x14ac:dyDescent="0.2">
      <c r="C2237" s="239"/>
    </row>
    <row r="2238" spans="3:3" x14ac:dyDescent="0.2">
      <c r="C2238" s="239"/>
    </row>
    <row r="2239" spans="3:3" x14ac:dyDescent="0.2">
      <c r="C2239" s="239"/>
    </row>
    <row r="2240" spans="3:3" x14ac:dyDescent="0.2">
      <c r="C2240" s="239"/>
    </row>
    <row r="2241" spans="3:3" x14ac:dyDescent="0.2">
      <c r="C2241" s="239"/>
    </row>
    <row r="2242" spans="3:3" x14ac:dyDescent="0.2">
      <c r="C2242" s="239"/>
    </row>
    <row r="2243" spans="3:3" x14ac:dyDescent="0.2">
      <c r="C2243" s="239"/>
    </row>
    <row r="2244" spans="3:3" x14ac:dyDescent="0.2">
      <c r="C2244" s="239"/>
    </row>
    <row r="2245" spans="3:3" x14ac:dyDescent="0.2">
      <c r="C2245" s="239"/>
    </row>
    <row r="2246" spans="3:3" x14ac:dyDescent="0.2">
      <c r="C2246" s="239"/>
    </row>
    <row r="2247" spans="3:3" x14ac:dyDescent="0.2">
      <c r="C2247" s="239"/>
    </row>
    <row r="2248" spans="3:3" x14ac:dyDescent="0.2">
      <c r="C2248" s="239"/>
    </row>
    <row r="2249" spans="3:3" x14ac:dyDescent="0.2">
      <c r="C2249" s="239"/>
    </row>
    <row r="2250" spans="3:3" x14ac:dyDescent="0.2">
      <c r="C2250" s="239"/>
    </row>
    <row r="2251" spans="3:3" x14ac:dyDescent="0.2">
      <c r="C2251" s="239"/>
    </row>
    <row r="2252" spans="3:3" x14ac:dyDescent="0.2">
      <c r="C2252" s="239"/>
    </row>
    <row r="2253" spans="3:3" x14ac:dyDescent="0.2">
      <c r="C2253" s="239"/>
    </row>
    <row r="2254" spans="3:3" x14ac:dyDescent="0.2">
      <c r="C2254" s="239"/>
    </row>
    <row r="2255" spans="3:3" x14ac:dyDescent="0.2">
      <c r="C2255" s="239"/>
    </row>
    <row r="2256" spans="3:3" x14ac:dyDescent="0.2">
      <c r="C2256" s="239"/>
    </row>
    <row r="2257" spans="3:3" x14ac:dyDescent="0.2">
      <c r="C2257" s="239"/>
    </row>
    <row r="2258" spans="3:3" x14ac:dyDescent="0.2">
      <c r="C2258" s="239"/>
    </row>
    <row r="2259" spans="3:3" x14ac:dyDescent="0.2">
      <c r="C2259" s="239"/>
    </row>
    <row r="2260" spans="3:3" x14ac:dyDescent="0.2">
      <c r="C2260" s="239"/>
    </row>
    <row r="2261" spans="3:3" x14ac:dyDescent="0.2">
      <c r="C2261" s="239"/>
    </row>
    <row r="2262" spans="3:3" x14ac:dyDescent="0.2">
      <c r="C2262" s="239"/>
    </row>
    <row r="2263" spans="3:3" x14ac:dyDescent="0.2">
      <c r="C2263" s="239"/>
    </row>
    <row r="2264" spans="3:3" x14ac:dyDescent="0.2">
      <c r="C2264" s="239"/>
    </row>
    <row r="2265" spans="3:3" x14ac:dyDescent="0.2">
      <c r="C2265" s="239"/>
    </row>
    <row r="2266" spans="3:3" x14ac:dyDescent="0.2">
      <c r="C2266" s="239"/>
    </row>
    <row r="2267" spans="3:3" x14ac:dyDescent="0.2">
      <c r="C2267" s="239"/>
    </row>
    <row r="2268" spans="3:3" x14ac:dyDescent="0.2">
      <c r="C2268" s="239"/>
    </row>
    <row r="2269" spans="3:3" x14ac:dyDescent="0.2">
      <c r="C2269" s="239"/>
    </row>
    <row r="2270" spans="3:3" x14ac:dyDescent="0.2">
      <c r="C2270" s="239"/>
    </row>
    <row r="2271" spans="3:3" x14ac:dyDescent="0.2">
      <c r="C2271" s="239"/>
    </row>
    <row r="2272" spans="3:3" x14ac:dyDescent="0.2">
      <c r="C2272" s="239"/>
    </row>
    <row r="2273" spans="3:3" x14ac:dyDescent="0.2">
      <c r="C2273" s="239"/>
    </row>
    <row r="2274" spans="3:3" x14ac:dyDescent="0.2">
      <c r="C2274" s="239"/>
    </row>
    <row r="2275" spans="3:3" x14ac:dyDescent="0.2">
      <c r="C2275" s="239"/>
    </row>
    <row r="2276" spans="3:3" x14ac:dyDescent="0.2">
      <c r="C2276" s="239"/>
    </row>
    <row r="2277" spans="3:3" x14ac:dyDescent="0.2">
      <c r="C2277" s="239"/>
    </row>
    <row r="2278" spans="3:3" x14ac:dyDescent="0.2">
      <c r="C2278" s="239"/>
    </row>
    <row r="2279" spans="3:3" x14ac:dyDescent="0.2">
      <c r="C2279" s="239"/>
    </row>
    <row r="2280" spans="3:3" x14ac:dyDescent="0.2">
      <c r="C2280" s="239"/>
    </row>
    <row r="2281" spans="3:3" x14ac:dyDescent="0.2">
      <c r="C2281" s="239"/>
    </row>
    <row r="2282" spans="3:3" x14ac:dyDescent="0.2">
      <c r="C2282" s="239"/>
    </row>
    <row r="2283" spans="3:3" x14ac:dyDescent="0.2">
      <c r="C2283" s="239"/>
    </row>
    <row r="2284" spans="3:3" x14ac:dyDescent="0.2">
      <c r="C2284" s="239"/>
    </row>
    <row r="2285" spans="3:3" x14ac:dyDescent="0.2">
      <c r="C2285" s="239"/>
    </row>
    <row r="2286" spans="3:3" x14ac:dyDescent="0.2">
      <c r="C2286" s="239"/>
    </row>
    <row r="2287" spans="3:3" x14ac:dyDescent="0.2">
      <c r="C2287" s="239"/>
    </row>
    <row r="2288" spans="3:3" x14ac:dyDescent="0.2">
      <c r="C2288" s="239"/>
    </row>
    <row r="2289" spans="3:3" x14ac:dyDescent="0.2">
      <c r="C2289" s="239"/>
    </row>
    <row r="2290" spans="3:3" x14ac:dyDescent="0.2">
      <c r="C2290" s="239"/>
    </row>
    <row r="2291" spans="3:3" x14ac:dyDescent="0.2">
      <c r="C2291" s="239"/>
    </row>
    <row r="2292" spans="3:3" x14ac:dyDescent="0.2">
      <c r="C2292" s="239"/>
    </row>
    <row r="2293" spans="3:3" x14ac:dyDescent="0.2">
      <c r="C2293" s="239"/>
    </row>
    <row r="2294" spans="3:3" x14ac:dyDescent="0.2">
      <c r="C2294" s="239"/>
    </row>
    <row r="2295" spans="3:3" x14ac:dyDescent="0.2">
      <c r="C2295" s="239"/>
    </row>
    <row r="2296" spans="3:3" x14ac:dyDescent="0.2">
      <c r="C2296" s="239"/>
    </row>
    <row r="2297" spans="3:3" x14ac:dyDescent="0.2">
      <c r="C2297" s="239"/>
    </row>
    <row r="2298" spans="3:3" x14ac:dyDescent="0.2">
      <c r="C2298" s="239"/>
    </row>
    <row r="2299" spans="3:3" x14ac:dyDescent="0.2">
      <c r="C2299" s="239"/>
    </row>
    <row r="2300" spans="3:3" x14ac:dyDescent="0.2">
      <c r="C2300" s="239"/>
    </row>
    <row r="2301" spans="3:3" x14ac:dyDescent="0.2">
      <c r="C2301" s="239"/>
    </row>
    <row r="2302" spans="3:3" x14ac:dyDescent="0.2">
      <c r="C2302" s="239"/>
    </row>
    <row r="2303" spans="3:3" x14ac:dyDescent="0.2">
      <c r="C2303" s="239"/>
    </row>
    <row r="2304" spans="3:3" x14ac:dyDescent="0.2">
      <c r="C2304" s="239"/>
    </row>
    <row r="2305" spans="3:3" x14ac:dyDescent="0.2">
      <c r="C2305" s="239"/>
    </row>
    <row r="2306" spans="3:3" x14ac:dyDescent="0.2">
      <c r="C2306" s="239"/>
    </row>
    <row r="2307" spans="3:3" x14ac:dyDescent="0.2">
      <c r="C2307" s="239"/>
    </row>
    <row r="2308" spans="3:3" x14ac:dyDescent="0.2">
      <c r="C2308" s="239"/>
    </row>
    <row r="2309" spans="3:3" x14ac:dyDescent="0.2">
      <c r="C2309" s="239"/>
    </row>
    <row r="2310" spans="3:3" x14ac:dyDescent="0.2">
      <c r="C2310" s="239"/>
    </row>
    <row r="2311" spans="3:3" x14ac:dyDescent="0.2">
      <c r="C2311" s="239"/>
    </row>
    <row r="2312" spans="3:3" x14ac:dyDescent="0.2">
      <c r="C2312" s="239"/>
    </row>
    <row r="2313" spans="3:3" x14ac:dyDescent="0.2">
      <c r="C2313" s="239"/>
    </row>
    <row r="2314" spans="3:3" x14ac:dyDescent="0.2">
      <c r="C2314" s="239"/>
    </row>
    <row r="2315" spans="3:3" x14ac:dyDescent="0.2">
      <c r="C2315" s="239"/>
    </row>
    <row r="2316" spans="3:3" x14ac:dyDescent="0.2">
      <c r="C2316" s="239"/>
    </row>
    <row r="2317" spans="3:3" x14ac:dyDescent="0.2">
      <c r="C2317" s="239"/>
    </row>
    <row r="2318" spans="3:3" x14ac:dyDescent="0.2">
      <c r="C2318" s="239"/>
    </row>
    <row r="2319" spans="3:3" x14ac:dyDescent="0.2">
      <c r="C2319" s="239"/>
    </row>
    <row r="2320" spans="3:3" x14ac:dyDescent="0.2">
      <c r="C2320" s="239"/>
    </row>
    <row r="2321" spans="3:3" x14ac:dyDescent="0.2">
      <c r="C2321" s="239"/>
    </row>
    <row r="2322" spans="3:3" x14ac:dyDescent="0.2">
      <c r="C2322" s="239"/>
    </row>
    <row r="2323" spans="3:3" x14ac:dyDescent="0.2">
      <c r="C2323" s="239"/>
    </row>
    <row r="2324" spans="3:3" x14ac:dyDescent="0.2">
      <c r="C2324" s="239"/>
    </row>
    <row r="2325" spans="3:3" x14ac:dyDescent="0.2">
      <c r="C2325" s="239"/>
    </row>
    <row r="2326" spans="3:3" x14ac:dyDescent="0.2">
      <c r="C2326" s="239"/>
    </row>
    <row r="2327" spans="3:3" x14ac:dyDescent="0.2">
      <c r="C2327" s="239"/>
    </row>
    <row r="2328" spans="3:3" x14ac:dyDescent="0.2">
      <c r="C2328" s="239"/>
    </row>
    <row r="2329" spans="3:3" x14ac:dyDescent="0.2">
      <c r="C2329" s="239"/>
    </row>
    <row r="2330" spans="3:3" x14ac:dyDescent="0.2">
      <c r="C2330" s="239"/>
    </row>
    <row r="2331" spans="3:3" x14ac:dyDescent="0.2">
      <c r="C2331" s="239"/>
    </row>
    <row r="2332" spans="3:3" x14ac:dyDescent="0.2">
      <c r="C2332" s="239"/>
    </row>
    <row r="2333" spans="3:3" x14ac:dyDescent="0.2">
      <c r="C2333" s="239"/>
    </row>
    <row r="2334" spans="3:3" x14ac:dyDescent="0.2">
      <c r="C2334" s="239"/>
    </row>
    <row r="2335" spans="3:3" x14ac:dyDescent="0.2">
      <c r="C2335" s="239"/>
    </row>
    <row r="2336" spans="3:3" x14ac:dyDescent="0.2">
      <c r="C2336" s="239"/>
    </row>
    <row r="2337" spans="3:3" x14ac:dyDescent="0.2">
      <c r="C2337" s="239"/>
    </row>
    <row r="2338" spans="3:3" x14ac:dyDescent="0.2">
      <c r="C2338" s="239"/>
    </row>
    <row r="2339" spans="3:3" x14ac:dyDescent="0.2">
      <c r="C2339" s="239"/>
    </row>
    <row r="2340" spans="3:3" x14ac:dyDescent="0.2">
      <c r="C2340" s="239"/>
    </row>
    <row r="2341" spans="3:3" x14ac:dyDescent="0.2">
      <c r="C2341" s="239"/>
    </row>
    <row r="2342" spans="3:3" x14ac:dyDescent="0.2">
      <c r="C2342" s="239"/>
    </row>
    <row r="2343" spans="3:3" x14ac:dyDescent="0.2">
      <c r="C2343" s="239"/>
    </row>
    <row r="2344" spans="3:3" x14ac:dyDescent="0.2">
      <c r="C2344" s="239"/>
    </row>
    <row r="2345" spans="3:3" x14ac:dyDescent="0.2">
      <c r="C2345" s="239"/>
    </row>
    <row r="2346" spans="3:3" x14ac:dyDescent="0.2">
      <c r="C2346" s="239"/>
    </row>
    <row r="2347" spans="3:3" x14ac:dyDescent="0.2">
      <c r="C2347" s="239"/>
    </row>
    <row r="2348" spans="3:3" x14ac:dyDescent="0.2">
      <c r="C2348" s="239"/>
    </row>
    <row r="2349" spans="3:3" x14ac:dyDescent="0.2">
      <c r="C2349" s="239"/>
    </row>
    <row r="2350" spans="3:3" x14ac:dyDescent="0.2">
      <c r="C2350" s="239"/>
    </row>
    <row r="2351" spans="3:3" x14ac:dyDescent="0.2">
      <c r="C2351" s="239"/>
    </row>
    <row r="2352" spans="3:3" x14ac:dyDescent="0.2">
      <c r="C2352" s="239"/>
    </row>
    <row r="2353" spans="3:3" x14ac:dyDescent="0.2">
      <c r="C2353" s="239"/>
    </row>
    <row r="2354" spans="3:3" x14ac:dyDescent="0.2">
      <c r="C2354" s="239"/>
    </row>
    <row r="2355" spans="3:3" x14ac:dyDescent="0.2">
      <c r="C2355" s="239"/>
    </row>
    <row r="2356" spans="3:3" x14ac:dyDescent="0.2">
      <c r="C2356" s="239"/>
    </row>
    <row r="2357" spans="3:3" x14ac:dyDescent="0.2">
      <c r="C2357" s="239"/>
    </row>
    <row r="2358" spans="3:3" x14ac:dyDescent="0.2">
      <c r="C2358" s="239"/>
    </row>
    <row r="2359" spans="3:3" x14ac:dyDescent="0.2">
      <c r="C2359" s="239"/>
    </row>
    <row r="2360" spans="3:3" x14ac:dyDescent="0.2">
      <c r="C2360" s="239"/>
    </row>
    <row r="2361" spans="3:3" x14ac:dyDescent="0.2">
      <c r="C2361" s="239"/>
    </row>
    <row r="2362" spans="3:3" x14ac:dyDescent="0.2">
      <c r="C2362" s="239"/>
    </row>
    <row r="2363" spans="3:3" x14ac:dyDescent="0.2">
      <c r="C2363" s="239"/>
    </row>
    <row r="2364" spans="3:3" x14ac:dyDescent="0.2">
      <c r="C2364" s="239"/>
    </row>
    <row r="2365" spans="3:3" x14ac:dyDescent="0.2">
      <c r="C2365" s="239"/>
    </row>
    <row r="2366" spans="3:3" x14ac:dyDescent="0.2">
      <c r="C2366" s="239"/>
    </row>
    <row r="2367" spans="3:3" x14ac:dyDescent="0.2">
      <c r="C2367" s="239"/>
    </row>
    <row r="2368" spans="3:3" x14ac:dyDescent="0.2">
      <c r="C2368" s="239"/>
    </row>
    <row r="2369" spans="3:3" x14ac:dyDescent="0.2">
      <c r="C2369" s="239"/>
    </row>
    <row r="2370" spans="3:3" x14ac:dyDescent="0.2">
      <c r="C2370" s="239"/>
    </row>
    <row r="2371" spans="3:3" x14ac:dyDescent="0.2">
      <c r="C2371" s="239"/>
    </row>
    <row r="2372" spans="3:3" x14ac:dyDescent="0.2">
      <c r="C2372" s="239"/>
    </row>
    <row r="2373" spans="3:3" x14ac:dyDescent="0.2">
      <c r="C2373" s="239"/>
    </row>
    <row r="2374" spans="3:3" x14ac:dyDescent="0.2">
      <c r="C2374" s="239"/>
    </row>
    <row r="2375" spans="3:3" x14ac:dyDescent="0.2">
      <c r="C2375" s="239"/>
    </row>
    <row r="2376" spans="3:3" x14ac:dyDescent="0.2">
      <c r="C2376" s="239"/>
    </row>
    <row r="2377" spans="3:3" x14ac:dyDescent="0.2">
      <c r="C2377" s="239"/>
    </row>
    <row r="2378" spans="3:3" x14ac:dyDescent="0.2">
      <c r="C2378" s="239"/>
    </row>
    <row r="2379" spans="3:3" x14ac:dyDescent="0.2">
      <c r="C2379" s="239"/>
    </row>
    <row r="2380" spans="3:3" x14ac:dyDescent="0.2">
      <c r="C2380" s="239"/>
    </row>
    <row r="2381" spans="3:3" x14ac:dyDescent="0.2">
      <c r="C2381" s="239"/>
    </row>
    <row r="2382" spans="3:3" x14ac:dyDescent="0.2">
      <c r="C2382" s="239"/>
    </row>
    <row r="2383" spans="3:3" x14ac:dyDescent="0.2">
      <c r="C2383" s="239"/>
    </row>
    <row r="2384" spans="3:3" x14ac:dyDescent="0.2">
      <c r="C2384" s="239"/>
    </row>
    <row r="2385" spans="3:3" x14ac:dyDescent="0.2">
      <c r="C2385" s="239"/>
    </row>
    <row r="2386" spans="3:3" x14ac:dyDescent="0.2">
      <c r="C2386" s="239"/>
    </row>
    <row r="2387" spans="3:3" x14ac:dyDescent="0.2">
      <c r="C2387" s="239"/>
    </row>
    <row r="2388" spans="3:3" x14ac:dyDescent="0.2">
      <c r="C2388" s="239"/>
    </row>
    <row r="2389" spans="3:3" x14ac:dyDescent="0.2">
      <c r="C2389" s="239"/>
    </row>
    <row r="2390" spans="3:3" x14ac:dyDescent="0.2">
      <c r="C2390" s="239"/>
    </row>
    <row r="2391" spans="3:3" x14ac:dyDescent="0.2">
      <c r="C2391" s="239"/>
    </row>
    <row r="2392" spans="3:3" x14ac:dyDescent="0.2">
      <c r="C2392" s="239"/>
    </row>
    <row r="2393" spans="3:3" x14ac:dyDescent="0.2">
      <c r="C2393" s="239"/>
    </row>
    <row r="2394" spans="3:3" x14ac:dyDescent="0.2">
      <c r="C2394" s="239"/>
    </row>
    <row r="2395" spans="3:3" x14ac:dyDescent="0.2">
      <c r="C2395" s="239"/>
    </row>
    <row r="2396" spans="3:3" x14ac:dyDescent="0.2">
      <c r="C2396" s="239"/>
    </row>
    <row r="2397" spans="3:3" x14ac:dyDescent="0.2">
      <c r="C2397" s="239"/>
    </row>
    <row r="2398" spans="3:3" x14ac:dyDescent="0.2">
      <c r="C2398" s="239"/>
    </row>
    <row r="2399" spans="3:3" x14ac:dyDescent="0.2">
      <c r="C2399" s="239"/>
    </row>
    <row r="2400" spans="3:3" x14ac:dyDescent="0.2">
      <c r="C2400" s="239"/>
    </row>
    <row r="2401" spans="3:3" x14ac:dyDescent="0.2">
      <c r="C2401" s="239"/>
    </row>
    <row r="2402" spans="3:3" x14ac:dyDescent="0.2">
      <c r="C2402" s="239"/>
    </row>
    <row r="2403" spans="3:3" x14ac:dyDescent="0.2">
      <c r="C2403" s="239"/>
    </row>
    <row r="2404" spans="3:3" x14ac:dyDescent="0.2">
      <c r="C2404" s="239"/>
    </row>
    <row r="2405" spans="3:3" x14ac:dyDescent="0.2">
      <c r="C2405" s="239"/>
    </row>
    <row r="2406" spans="3:3" x14ac:dyDescent="0.2">
      <c r="C2406" s="239"/>
    </row>
    <row r="2407" spans="3:3" x14ac:dyDescent="0.2">
      <c r="C2407" s="239"/>
    </row>
    <row r="2408" spans="3:3" x14ac:dyDescent="0.2">
      <c r="C2408" s="239"/>
    </row>
    <row r="2409" spans="3:3" x14ac:dyDescent="0.2">
      <c r="C2409" s="239"/>
    </row>
    <row r="2410" spans="3:3" x14ac:dyDescent="0.2">
      <c r="C2410" s="239"/>
    </row>
    <row r="2411" spans="3:3" x14ac:dyDescent="0.2">
      <c r="C2411" s="239"/>
    </row>
    <row r="2412" spans="3:3" x14ac:dyDescent="0.2">
      <c r="C2412" s="239"/>
    </row>
    <row r="2413" spans="3:3" x14ac:dyDescent="0.2">
      <c r="C2413" s="239"/>
    </row>
    <row r="2414" spans="3:3" x14ac:dyDescent="0.2">
      <c r="C2414" s="239"/>
    </row>
    <row r="2415" spans="3:3" x14ac:dyDescent="0.2">
      <c r="C2415" s="239"/>
    </row>
    <row r="2416" spans="3:3" x14ac:dyDescent="0.2">
      <c r="C2416" s="239"/>
    </row>
    <row r="2417" spans="3:3" x14ac:dyDescent="0.2">
      <c r="C2417" s="239"/>
    </row>
    <row r="2418" spans="3:3" x14ac:dyDescent="0.2">
      <c r="C2418" s="239"/>
    </row>
    <row r="2419" spans="3:3" x14ac:dyDescent="0.2">
      <c r="C2419" s="239"/>
    </row>
    <row r="2420" spans="3:3" x14ac:dyDescent="0.2">
      <c r="C2420" s="239"/>
    </row>
    <row r="2421" spans="3:3" x14ac:dyDescent="0.2">
      <c r="C2421" s="239"/>
    </row>
    <row r="2422" spans="3:3" x14ac:dyDescent="0.2">
      <c r="C2422" s="239"/>
    </row>
    <row r="2423" spans="3:3" x14ac:dyDescent="0.2">
      <c r="C2423" s="239"/>
    </row>
    <row r="2424" spans="3:3" x14ac:dyDescent="0.2">
      <c r="C2424" s="239"/>
    </row>
    <row r="2425" spans="3:3" x14ac:dyDescent="0.2">
      <c r="C2425" s="239"/>
    </row>
    <row r="2426" spans="3:3" x14ac:dyDescent="0.2">
      <c r="C2426" s="239"/>
    </row>
    <row r="2427" spans="3:3" x14ac:dyDescent="0.2">
      <c r="C2427" s="239"/>
    </row>
    <row r="2428" spans="3:3" x14ac:dyDescent="0.2">
      <c r="C2428" s="239"/>
    </row>
    <row r="2429" spans="3:3" x14ac:dyDescent="0.2">
      <c r="C2429" s="239"/>
    </row>
    <row r="2430" spans="3:3" x14ac:dyDescent="0.2">
      <c r="C2430" s="239"/>
    </row>
    <row r="2431" spans="3:3" x14ac:dyDescent="0.2">
      <c r="C2431" s="239"/>
    </row>
    <row r="2432" spans="3:3" x14ac:dyDescent="0.2">
      <c r="C2432" s="239"/>
    </row>
    <row r="2433" spans="3:3" x14ac:dyDescent="0.2">
      <c r="C2433" s="239"/>
    </row>
    <row r="2434" spans="3:3" x14ac:dyDescent="0.2">
      <c r="C2434" s="239"/>
    </row>
    <row r="2435" spans="3:3" x14ac:dyDescent="0.2">
      <c r="C2435" s="239"/>
    </row>
    <row r="2436" spans="3:3" x14ac:dyDescent="0.2">
      <c r="C2436" s="239"/>
    </row>
    <row r="2437" spans="3:3" x14ac:dyDescent="0.2">
      <c r="C2437" s="239"/>
    </row>
    <row r="2438" spans="3:3" x14ac:dyDescent="0.2">
      <c r="C2438" s="239"/>
    </row>
    <row r="2439" spans="3:3" x14ac:dyDescent="0.2">
      <c r="C2439" s="239"/>
    </row>
    <row r="2440" spans="3:3" x14ac:dyDescent="0.2">
      <c r="C2440" s="239"/>
    </row>
    <row r="2441" spans="3:3" x14ac:dyDescent="0.2">
      <c r="C2441" s="239"/>
    </row>
    <row r="2442" spans="3:3" x14ac:dyDescent="0.2">
      <c r="C2442" s="239"/>
    </row>
    <row r="2443" spans="3:3" x14ac:dyDescent="0.2">
      <c r="C2443" s="239"/>
    </row>
    <row r="2444" spans="3:3" x14ac:dyDescent="0.2">
      <c r="C2444" s="239"/>
    </row>
    <row r="2445" spans="3:3" x14ac:dyDescent="0.2">
      <c r="C2445" s="239"/>
    </row>
    <row r="2446" spans="3:3" x14ac:dyDescent="0.2">
      <c r="C2446" s="239"/>
    </row>
    <row r="2447" spans="3:3" x14ac:dyDescent="0.2">
      <c r="C2447" s="239"/>
    </row>
    <row r="2448" spans="3:3" x14ac:dyDescent="0.2">
      <c r="C2448" s="239"/>
    </row>
    <row r="2449" spans="3:3" x14ac:dyDescent="0.2">
      <c r="C2449" s="239"/>
    </row>
    <row r="2450" spans="3:3" x14ac:dyDescent="0.2">
      <c r="C2450" s="239"/>
    </row>
    <row r="2451" spans="3:3" x14ac:dyDescent="0.2">
      <c r="C2451" s="239"/>
    </row>
    <row r="2452" spans="3:3" x14ac:dyDescent="0.2">
      <c r="C2452" s="239"/>
    </row>
    <row r="2453" spans="3:3" x14ac:dyDescent="0.2">
      <c r="C2453" s="239"/>
    </row>
    <row r="2454" spans="3:3" x14ac:dyDescent="0.2">
      <c r="C2454" s="239"/>
    </row>
    <row r="2455" spans="3:3" x14ac:dyDescent="0.2">
      <c r="C2455" s="239"/>
    </row>
    <row r="2456" spans="3:3" x14ac:dyDescent="0.2">
      <c r="C2456" s="239"/>
    </row>
    <row r="2457" spans="3:3" x14ac:dyDescent="0.2">
      <c r="C2457" s="239"/>
    </row>
    <row r="2458" spans="3:3" x14ac:dyDescent="0.2">
      <c r="C2458" s="239"/>
    </row>
    <row r="2459" spans="3:3" x14ac:dyDescent="0.2">
      <c r="C2459" s="239"/>
    </row>
    <row r="2460" spans="3:3" x14ac:dyDescent="0.2">
      <c r="C2460" s="239"/>
    </row>
    <row r="2461" spans="3:3" x14ac:dyDescent="0.2">
      <c r="C2461" s="239"/>
    </row>
    <row r="2462" spans="3:3" x14ac:dyDescent="0.2">
      <c r="C2462" s="239"/>
    </row>
    <row r="2463" spans="3:3" x14ac:dyDescent="0.2">
      <c r="C2463" s="239"/>
    </row>
    <row r="2464" spans="3:3" x14ac:dyDescent="0.2">
      <c r="C2464" s="239"/>
    </row>
    <row r="2465" spans="3:3" x14ac:dyDescent="0.2">
      <c r="C2465" s="239"/>
    </row>
    <row r="2466" spans="3:3" x14ac:dyDescent="0.2">
      <c r="C2466" s="239"/>
    </row>
    <row r="2467" spans="3:3" x14ac:dyDescent="0.2">
      <c r="C2467" s="239"/>
    </row>
    <row r="2468" spans="3:3" x14ac:dyDescent="0.2">
      <c r="C2468" s="239"/>
    </row>
    <row r="2469" spans="3:3" x14ac:dyDescent="0.2">
      <c r="C2469" s="239"/>
    </row>
    <row r="2470" spans="3:3" x14ac:dyDescent="0.2">
      <c r="C2470" s="239"/>
    </row>
    <row r="2471" spans="3:3" x14ac:dyDescent="0.2">
      <c r="C2471" s="239"/>
    </row>
    <row r="2472" spans="3:3" x14ac:dyDescent="0.2">
      <c r="C2472" s="239"/>
    </row>
    <row r="2473" spans="3:3" x14ac:dyDescent="0.2">
      <c r="C2473" s="239"/>
    </row>
    <row r="2474" spans="3:3" x14ac:dyDescent="0.2">
      <c r="C2474" s="239"/>
    </row>
    <row r="2475" spans="3:3" x14ac:dyDescent="0.2">
      <c r="C2475" s="239"/>
    </row>
    <row r="2476" spans="3:3" x14ac:dyDescent="0.2">
      <c r="C2476" s="239"/>
    </row>
    <row r="2477" spans="3:3" x14ac:dyDescent="0.2">
      <c r="C2477" s="239"/>
    </row>
    <row r="2478" spans="3:3" x14ac:dyDescent="0.2">
      <c r="C2478" s="239"/>
    </row>
    <row r="2479" spans="3:3" x14ac:dyDescent="0.2">
      <c r="C2479" s="239"/>
    </row>
    <row r="2480" spans="3:3" x14ac:dyDescent="0.2">
      <c r="C2480" s="239"/>
    </row>
    <row r="2481" spans="3:3" x14ac:dyDescent="0.2">
      <c r="C2481" s="239"/>
    </row>
    <row r="2482" spans="3:3" x14ac:dyDescent="0.2">
      <c r="C2482" s="239"/>
    </row>
    <row r="2483" spans="3:3" x14ac:dyDescent="0.2">
      <c r="C2483" s="239"/>
    </row>
    <row r="2484" spans="3:3" x14ac:dyDescent="0.2">
      <c r="C2484" s="239"/>
    </row>
    <row r="2485" spans="3:3" x14ac:dyDescent="0.2">
      <c r="C2485" s="239"/>
    </row>
    <row r="2486" spans="3:3" x14ac:dyDescent="0.2">
      <c r="C2486" s="239"/>
    </row>
    <row r="2487" spans="3:3" x14ac:dyDescent="0.2">
      <c r="C2487" s="239"/>
    </row>
    <row r="2488" spans="3:3" x14ac:dyDescent="0.2">
      <c r="C2488" s="239"/>
    </row>
    <row r="2489" spans="3:3" x14ac:dyDescent="0.2">
      <c r="C2489" s="239"/>
    </row>
    <row r="2490" spans="3:3" x14ac:dyDescent="0.2">
      <c r="C2490" s="239"/>
    </row>
    <row r="2491" spans="3:3" x14ac:dyDescent="0.2">
      <c r="C2491" s="239"/>
    </row>
    <row r="2492" spans="3:3" x14ac:dyDescent="0.2">
      <c r="C2492" s="239"/>
    </row>
    <row r="2493" spans="3:3" x14ac:dyDescent="0.2">
      <c r="C2493" s="239"/>
    </row>
    <row r="2494" spans="3:3" x14ac:dyDescent="0.2">
      <c r="C2494" s="239"/>
    </row>
    <row r="2495" spans="3:3" x14ac:dyDescent="0.2">
      <c r="C2495" s="239"/>
    </row>
    <row r="2496" spans="3:3" x14ac:dyDescent="0.2">
      <c r="C2496" s="239"/>
    </row>
    <row r="2497" spans="3:3" x14ac:dyDescent="0.2">
      <c r="C2497" s="239"/>
    </row>
    <row r="2498" spans="3:3" x14ac:dyDescent="0.2">
      <c r="C2498" s="239"/>
    </row>
    <row r="2499" spans="3:3" x14ac:dyDescent="0.2">
      <c r="C2499" s="239"/>
    </row>
    <row r="2500" spans="3:3" x14ac:dyDescent="0.2">
      <c r="C2500" s="239"/>
    </row>
    <row r="2501" spans="3:3" x14ac:dyDescent="0.2">
      <c r="C2501" s="239"/>
    </row>
    <row r="2502" spans="3:3" x14ac:dyDescent="0.2">
      <c r="C2502" s="239"/>
    </row>
    <row r="2503" spans="3:3" x14ac:dyDescent="0.2">
      <c r="C2503" s="239"/>
    </row>
    <row r="2504" spans="3:3" x14ac:dyDescent="0.2">
      <c r="C2504" s="239"/>
    </row>
    <row r="2505" spans="3:3" x14ac:dyDescent="0.2">
      <c r="C2505" s="239"/>
    </row>
    <row r="2506" spans="3:3" x14ac:dyDescent="0.2">
      <c r="C2506" s="239"/>
    </row>
    <row r="2507" spans="3:3" x14ac:dyDescent="0.2">
      <c r="C2507" s="239"/>
    </row>
    <row r="2508" spans="3:3" x14ac:dyDescent="0.2">
      <c r="C2508" s="239"/>
    </row>
    <row r="2509" spans="3:3" x14ac:dyDescent="0.2">
      <c r="C2509" s="239"/>
    </row>
    <row r="2510" spans="3:3" x14ac:dyDescent="0.2">
      <c r="C2510" s="239"/>
    </row>
    <row r="2511" spans="3:3" x14ac:dyDescent="0.2">
      <c r="C2511" s="239"/>
    </row>
    <row r="2512" spans="3:3" x14ac:dyDescent="0.2">
      <c r="C2512" s="239"/>
    </row>
    <row r="2513" spans="3:3" x14ac:dyDescent="0.2">
      <c r="C2513" s="239"/>
    </row>
    <row r="2514" spans="3:3" x14ac:dyDescent="0.2">
      <c r="C2514" s="239"/>
    </row>
    <row r="2515" spans="3:3" x14ac:dyDescent="0.2">
      <c r="C2515" s="239"/>
    </row>
    <row r="2516" spans="3:3" x14ac:dyDescent="0.2">
      <c r="C2516" s="239"/>
    </row>
    <row r="2517" spans="3:3" x14ac:dyDescent="0.2">
      <c r="C2517" s="239"/>
    </row>
    <row r="2518" spans="3:3" x14ac:dyDescent="0.2">
      <c r="C2518" s="239"/>
    </row>
    <row r="2519" spans="3:3" x14ac:dyDescent="0.2">
      <c r="C2519" s="239"/>
    </row>
    <row r="2520" spans="3:3" x14ac:dyDescent="0.2">
      <c r="C2520" s="239"/>
    </row>
    <row r="2521" spans="3:3" x14ac:dyDescent="0.2">
      <c r="C2521" s="239"/>
    </row>
    <row r="2522" spans="3:3" x14ac:dyDescent="0.2">
      <c r="C2522" s="239"/>
    </row>
    <row r="2523" spans="3:3" x14ac:dyDescent="0.2">
      <c r="C2523" s="239"/>
    </row>
    <row r="2524" spans="3:3" x14ac:dyDescent="0.2">
      <c r="C2524" s="239"/>
    </row>
    <row r="2525" spans="3:3" x14ac:dyDescent="0.2">
      <c r="C2525" s="239"/>
    </row>
    <row r="2526" spans="3:3" x14ac:dyDescent="0.2">
      <c r="C2526" s="239"/>
    </row>
    <row r="2527" spans="3:3" x14ac:dyDescent="0.2">
      <c r="C2527" s="239"/>
    </row>
    <row r="2528" spans="3:3" x14ac:dyDescent="0.2">
      <c r="C2528" s="239"/>
    </row>
    <row r="2529" spans="3:3" x14ac:dyDescent="0.2">
      <c r="C2529" s="239"/>
    </row>
    <row r="2530" spans="3:3" x14ac:dyDescent="0.2">
      <c r="C2530" s="239"/>
    </row>
    <row r="2531" spans="3:3" x14ac:dyDescent="0.2">
      <c r="C2531" s="239"/>
    </row>
    <row r="2532" spans="3:3" x14ac:dyDescent="0.2">
      <c r="C2532" s="239"/>
    </row>
    <row r="2533" spans="3:3" x14ac:dyDescent="0.2">
      <c r="C2533" s="239"/>
    </row>
    <row r="2534" spans="3:3" x14ac:dyDescent="0.2">
      <c r="C2534" s="239"/>
    </row>
    <row r="2535" spans="3:3" x14ac:dyDescent="0.2">
      <c r="C2535" s="239"/>
    </row>
    <row r="2536" spans="3:3" x14ac:dyDescent="0.2">
      <c r="C2536" s="239"/>
    </row>
    <row r="2537" spans="3:3" x14ac:dyDescent="0.2">
      <c r="C2537" s="239"/>
    </row>
    <row r="2538" spans="3:3" x14ac:dyDescent="0.2">
      <c r="C2538" s="239"/>
    </row>
    <row r="2539" spans="3:3" x14ac:dyDescent="0.2">
      <c r="C2539" s="239"/>
    </row>
    <row r="2540" spans="3:3" x14ac:dyDescent="0.2">
      <c r="C2540" s="239"/>
    </row>
    <row r="2541" spans="3:3" x14ac:dyDescent="0.2">
      <c r="C2541" s="239"/>
    </row>
    <row r="2542" spans="3:3" x14ac:dyDescent="0.2">
      <c r="C2542" s="239"/>
    </row>
    <row r="2543" spans="3:3" x14ac:dyDescent="0.2">
      <c r="C2543" s="239"/>
    </row>
    <row r="2544" spans="3:3" x14ac:dyDescent="0.2">
      <c r="C2544" s="239"/>
    </row>
    <row r="2545" spans="3:3" x14ac:dyDescent="0.2">
      <c r="C2545" s="239"/>
    </row>
    <row r="2546" spans="3:3" x14ac:dyDescent="0.2">
      <c r="C2546" s="239"/>
    </row>
    <row r="2547" spans="3:3" x14ac:dyDescent="0.2">
      <c r="C2547" s="239"/>
    </row>
    <row r="2548" spans="3:3" x14ac:dyDescent="0.2">
      <c r="C2548" s="239"/>
    </row>
    <row r="2549" spans="3:3" x14ac:dyDescent="0.2">
      <c r="C2549" s="239"/>
    </row>
    <row r="2550" spans="3:3" x14ac:dyDescent="0.2">
      <c r="C2550" s="239"/>
    </row>
    <row r="2551" spans="3:3" x14ac:dyDescent="0.2">
      <c r="C2551" s="239"/>
    </row>
    <row r="2552" spans="3:3" x14ac:dyDescent="0.2">
      <c r="C2552" s="239"/>
    </row>
    <row r="2553" spans="3:3" x14ac:dyDescent="0.2">
      <c r="C2553" s="239"/>
    </row>
    <row r="2554" spans="3:3" x14ac:dyDescent="0.2">
      <c r="C2554" s="239"/>
    </row>
    <row r="2555" spans="3:3" x14ac:dyDescent="0.2">
      <c r="C2555" s="239"/>
    </row>
    <row r="2556" spans="3:3" x14ac:dyDescent="0.2">
      <c r="C2556" s="239"/>
    </row>
    <row r="2557" spans="3:3" x14ac:dyDescent="0.2">
      <c r="C2557" s="239"/>
    </row>
    <row r="2558" spans="3:3" x14ac:dyDescent="0.2">
      <c r="C2558" s="239"/>
    </row>
    <row r="2559" spans="3:3" x14ac:dyDescent="0.2">
      <c r="C2559" s="239"/>
    </row>
    <row r="2560" spans="3:3" x14ac:dyDescent="0.2">
      <c r="C2560" s="239"/>
    </row>
    <row r="2561" spans="3:3" x14ac:dyDescent="0.2">
      <c r="C2561" s="239"/>
    </row>
    <row r="2562" spans="3:3" x14ac:dyDescent="0.2">
      <c r="C2562" s="239"/>
    </row>
    <row r="2563" spans="3:3" x14ac:dyDescent="0.2">
      <c r="C2563" s="239"/>
    </row>
    <row r="2564" spans="3:3" x14ac:dyDescent="0.2">
      <c r="C2564" s="239"/>
    </row>
    <row r="2565" spans="3:3" x14ac:dyDescent="0.2">
      <c r="C2565" s="239"/>
    </row>
    <row r="2566" spans="3:3" x14ac:dyDescent="0.2">
      <c r="C2566" s="239"/>
    </row>
    <row r="2567" spans="3:3" x14ac:dyDescent="0.2">
      <c r="C2567" s="239"/>
    </row>
    <row r="2568" spans="3:3" x14ac:dyDescent="0.2">
      <c r="C2568" s="239"/>
    </row>
    <row r="2569" spans="3:3" x14ac:dyDescent="0.2">
      <c r="C2569" s="239"/>
    </row>
    <row r="2570" spans="3:3" x14ac:dyDescent="0.2">
      <c r="C2570" s="239"/>
    </row>
    <row r="2571" spans="3:3" x14ac:dyDescent="0.2">
      <c r="C2571" s="239"/>
    </row>
    <row r="2572" spans="3:3" x14ac:dyDescent="0.2">
      <c r="C2572" s="239"/>
    </row>
    <row r="2573" spans="3:3" x14ac:dyDescent="0.2">
      <c r="C2573" s="239"/>
    </row>
    <row r="2574" spans="3:3" x14ac:dyDescent="0.2">
      <c r="C2574" s="239"/>
    </row>
    <row r="2575" spans="3:3" x14ac:dyDescent="0.2">
      <c r="C2575" s="239"/>
    </row>
    <row r="2576" spans="3:3" x14ac:dyDescent="0.2">
      <c r="C2576" s="239"/>
    </row>
    <row r="2577" spans="3:3" x14ac:dyDescent="0.2">
      <c r="C2577" s="239"/>
    </row>
    <row r="2578" spans="3:3" x14ac:dyDescent="0.2">
      <c r="C2578" s="239"/>
    </row>
    <row r="2579" spans="3:3" x14ac:dyDescent="0.2">
      <c r="C2579" s="239"/>
    </row>
    <row r="2580" spans="3:3" x14ac:dyDescent="0.2">
      <c r="C2580" s="239"/>
    </row>
    <row r="2581" spans="3:3" x14ac:dyDescent="0.2">
      <c r="C2581" s="239"/>
    </row>
    <row r="2582" spans="3:3" x14ac:dyDescent="0.2">
      <c r="C2582" s="239"/>
    </row>
    <row r="2583" spans="3:3" x14ac:dyDescent="0.2">
      <c r="C2583" s="239"/>
    </row>
    <row r="2584" spans="3:3" x14ac:dyDescent="0.2">
      <c r="C2584" s="239"/>
    </row>
    <row r="2585" spans="3:3" x14ac:dyDescent="0.2">
      <c r="C2585" s="239"/>
    </row>
    <row r="2586" spans="3:3" x14ac:dyDescent="0.2">
      <c r="C2586" s="239"/>
    </row>
    <row r="2587" spans="3:3" x14ac:dyDescent="0.2">
      <c r="C2587" s="239"/>
    </row>
    <row r="2588" spans="3:3" x14ac:dyDescent="0.2">
      <c r="C2588" s="239"/>
    </row>
    <row r="2589" spans="3:3" x14ac:dyDescent="0.2">
      <c r="C2589" s="239"/>
    </row>
    <row r="2590" spans="3:3" x14ac:dyDescent="0.2">
      <c r="C2590" s="239"/>
    </row>
    <row r="2591" spans="3:3" x14ac:dyDescent="0.2">
      <c r="C2591" s="239"/>
    </row>
    <row r="2592" spans="3:3" x14ac:dyDescent="0.2">
      <c r="C2592" s="239"/>
    </row>
    <row r="2593" spans="3:3" x14ac:dyDescent="0.2">
      <c r="C2593" s="239"/>
    </row>
    <row r="2594" spans="3:3" x14ac:dyDescent="0.2">
      <c r="C2594" s="239"/>
    </row>
    <row r="2595" spans="3:3" x14ac:dyDescent="0.2">
      <c r="C2595" s="239"/>
    </row>
    <row r="2596" spans="3:3" x14ac:dyDescent="0.2">
      <c r="C2596" s="239"/>
    </row>
    <row r="2597" spans="3:3" x14ac:dyDescent="0.2">
      <c r="C2597" s="239"/>
    </row>
    <row r="2598" spans="3:3" x14ac:dyDescent="0.2">
      <c r="C2598" s="239"/>
    </row>
    <row r="2599" spans="3:3" x14ac:dyDescent="0.2">
      <c r="C2599" s="239"/>
    </row>
    <row r="2600" spans="3:3" x14ac:dyDescent="0.2">
      <c r="C2600" s="239"/>
    </row>
    <row r="2601" spans="3:3" x14ac:dyDescent="0.2">
      <c r="C2601" s="239"/>
    </row>
    <row r="2602" spans="3:3" x14ac:dyDescent="0.2">
      <c r="C2602" s="239"/>
    </row>
    <row r="2603" spans="3:3" x14ac:dyDescent="0.2">
      <c r="C2603" s="239"/>
    </row>
    <row r="2604" spans="3:3" x14ac:dyDescent="0.2">
      <c r="C2604" s="239"/>
    </row>
    <row r="2605" spans="3:3" x14ac:dyDescent="0.2">
      <c r="C2605" s="239"/>
    </row>
    <row r="2606" spans="3:3" x14ac:dyDescent="0.2">
      <c r="C2606" s="239"/>
    </row>
    <row r="2607" spans="3:3" x14ac:dyDescent="0.2">
      <c r="C2607" s="239"/>
    </row>
    <row r="2608" spans="3:3" x14ac:dyDescent="0.2">
      <c r="C2608" s="239"/>
    </row>
    <row r="2609" spans="3:3" x14ac:dyDescent="0.2">
      <c r="C2609" s="239"/>
    </row>
    <row r="2610" spans="3:3" x14ac:dyDescent="0.2">
      <c r="C2610" s="239"/>
    </row>
    <row r="2611" spans="3:3" x14ac:dyDescent="0.2">
      <c r="C2611" s="239"/>
    </row>
    <row r="2612" spans="3:3" x14ac:dyDescent="0.2">
      <c r="C2612" s="239"/>
    </row>
    <row r="2613" spans="3:3" x14ac:dyDescent="0.2">
      <c r="C2613" s="239"/>
    </row>
    <row r="2614" spans="3:3" x14ac:dyDescent="0.2">
      <c r="C2614" s="239"/>
    </row>
    <row r="2615" spans="3:3" x14ac:dyDescent="0.2">
      <c r="C2615" s="239"/>
    </row>
    <row r="2616" spans="3:3" x14ac:dyDescent="0.2">
      <c r="C2616" s="239"/>
    </row>
    <row r="2617" spans="3:3" x14ac:dyDescent="0.2">
      <c r="C2617" s="239"/>
    </row>
    <row r="2618" spans="3:3" x14ac:dyDescent="0.2">
      <c r="C2618" s="239"/>
    </row>
    <row r="2619" spans="3:3" x14ac:dyDescent="0.2">
      <c r="C2619" s="239"/>
    </row>
    <row r="2620" spans="3:3" x14ac:dyDescent="0.2">
      <c r="C2620" s="239"/>
    </row>
    <row r="2621" spans="3:3" x14ac:dyDescent="0.2">
      <c r="C2621" s="239"/>
    </row>
    <row r="2622" spans="3:3" x14ac:dyDescent="0.2">
      <c r="C2622" s="239"/>
    </row>
    <row r="2623" spans="3:3" x14ac:dyDescent="0.2">
      <c r="C2623" s="239"/>
    </row>
    <row r="2624" spans="3:3" x14ac:dyDescent="0.2">
      <c r="C2624" s="239"/>
    </row>
    <row r="2625" spans="3:3" x14ac:dyDescent="0.2">
      <c r="C2625" s="239"/>
    </row>
    <row r="2626" spans="3:3" x14ac:dyDescent="0.2">
      <c r="C2626" s="239"/>
    </row>
    <row r="2627" spans="3:3" x14ac:dyDescent="0.2">
      <c r="C2627" s="239"/>
    </row>
    <row r="2628" spans="3:3" x14ac:dyDescent="0.2">
      <c r="C2628" s="239"/>
    </row>
    <row r="2629" spans="3:3" x14ac:dyDescent="0.2">
      <c r="C2629" s="239"/>
    </row>
    <row r="2630" spans="3:3" x14ac:dyDescent="0.2">
      <c r="C2630" s="239"/>
    </row>
    <row r="2631" spans="3:3" x14ac:dyDescent="0.2">
      <c r="C2631" s="239"/>
    </row>
    <row r="2632" spans="3:3" x14ac:dyDescent="0.2">
      <c r="C2632" s="239"/>
    </row>
    <row r="2633" spans="3:3" x14ac:dyDescent="0.2">
      <c r="C2633" s="239"/>
    </row>
    <row r="2634" spans="3:3" x14ac:dyDescent="0.2">
      <c r="C2634" s="239"/>
    </row>
    <row r="2635" spans="3:3" x14ac:dyDescent="0.2">
      <c r="C2635" s="239"/>
    </row>
    <row r="2636" spans="3:3" x14ac:dyDescent="0.2">
      <c r="C2636" s="239"/>
    </row>
    <row r="2637" spans="3:3" x14ac:dyDescent="0.2">
      <c r="C2637" s="239"/>
    </row>
    <row r="2638" spans="3:3" x14ac:dyDescent="0.2">
      <c r="C2638" s="239"/>
    </row>
    <row r="2639" spans="3:3" x14ac:dyDescent="0.2">
      <c r="C2639" s="239"/>
    </row>
    <row r="2640" spans="3:3" x14ac:dyDescent="0.2">
      <c r="C2640" s="239"/>
    </row>
    <row r="2641" spans="3:3" x14ac:dyDescent="0.2">
      <c r="C2641" s="239"/>
    </row>
    <row r="2642" spans="3:3" x14ac:dyDescent="0.2">
      <c r="C2642" s="239"/>
    </row>
    <row r="2643" spans="3:3" x14ac:dyDescent="0.2">
      <c r="C2643" s="239"/>
    </row>
    <row r="2644" spans="3:3" x14ac:dyDescent="0.2">
      <c r="C2644" s="239"/>
    </row>
    <row r="2645" spans="3:3" x14ac:dyDescent="0.2">
      <c r="C2645" s="239"/>
    </row>
    <row r="2646" spans="3:3" x14ac:dyDescent="0.2">
      <c r="C2646" s="239"/>
    </row>
    <row r="2647" spans="3:3" x14ac:dyDescent="0.2">
      <c r="C2647" s="239"/>
    </row>
    <row r="2648" spans="3:3" x14ac:dyDescent="0.2">
      <c r="C2648" s="239"/>
    </row>
    <row r="2649" spans="3:3" x14ac:dyDescent="0.2">
      <c r="C2649" s="239"/>
    </row>
    <row r="2650" spans="3:3" x14ac:dyDescent="0.2">
      <c r="C2650" s="239"/>
    </row>
    <row r="2651" spans="3:3" x14ac:dyDescent="0.2">
      <c r="C2651" s="239"/>
    </row>
    <row r="2652" spans="3:3" x14ac:dyDescent="0.2">
      <c r="C2652" s="239"/>
    </row>
    <row r="2653" spans="3:3" x14ac:dyDescent="0.2">
      <c r="C2653" s="239"/>
    </row>
    <row r="2654" spans="3:3" x14ac:dyDescent="0.2">
      <c r="C2654" s="239"/>
    </row>
    <row r="2655" spans="3:3" x14ac:dyDescent="0.2">
      <c r="C2655" s="239"/>
    </row>
    <row r="2656" spans="3:3" x14ac:dyDescent="0.2">
      <c r="C2656" s="239"/>
    </row>
    <row r="2657" spans="3:3" x14ac:dyDescent="0.2">
      <c r="C2657" s="239"/>
    </row>
    <row r="2658" spans="3:3" x14ac:dyDescent="0.2">
      <c r="C2658" s="239"/>
    </row>
    <row r="2659" spans="3:3" x14ac:dyDescent="0.2">
      <c r="C2659" s="239"/>
    </row>
    <row r="2660" spans="3:3" x14ac:dyDescent="0.2">
      <c r="C2660" s="239"/>
    </row>
    <row r="2661" spans="3:3" x14ac:dyDescent="0.2">
      <c r="C2661" s="239"/>
    </row>
    <row r="2662" spans="3:3" x14ac:dyDescent="0.2">
      <c r="C2662" s="239"/>
    </row>
    <row r="2663" spans="3:3" x14ac:dyDescent="0.2">
      <c r="C2663" s="239"/>
    </row>
    <row r="2664" spans="3:3" x14ac:dyDescent="0.2">
      <c r="C2664" s="239"/>
    </row>
    <row r="2665" spans="3:3" x14ac:dyDescent="0.2">
      <c r="C2665" s="239"/>
    </row>
    <row r="2666" spans="3:3" x14ac:dyDescent="0.2">
      <c r="C2666" s="239"/>
    </row>
    <row r="2667" spans="3:3" x14ac:dyDescent="0.2">
      <c r="C2667" s="239"/>
    </row>
    <row r="2668" spans="3:3" x14ac:dyDescent="0.2">
      <c r="C2668" s="239"/>
    </row>
    <row r="2669" spans="3:3" x14ac:dyDescent="0.2">
      <c r="C2669" s="239"/>
    </row>
    <row r="2670" spans="3:3" x14ac:dyDescent="0.2">
      <c r="C2670" s="239"/>
    </row>
    <row r="2671" spans="3:3" x14ac:dyDescent="0.2">
      <c r="C2671" s="239"/>
    </row>
    <row r="2672" spans="3:3" x14ac:dyDescent="0.2">
      <c r="C2672" s="239"/>
    </row>
    <row r="2673" spans="3:3" x14ac:dyDescent="0.2">
      <c r="C2673" s="239"/>
    </row>
    <row r="2674" spans="3:3" x14ac:dyDescent="0.2">
      <c r="C2674" s="239"/>
    </row>
    <row r="2675" spans="3:3" x14ac:dyDescent="0.2">
      <c r="C2675" s="239"/>
    </row>
    <row r="2676" spans="3:3" x14ac:dyDescent="0.2">
      <c r="C2676" s="239"/>
    </row>
    <row r="2677" spans="3:3" x14ac:dyDescent="0.2">
      <c r="C2677" s="239"/>
    </row>
    <row r="2678" spans="3:3" x14ac:dyDescent="0.2">
      <c r="C2678" s="239"/>
    </row>
    <row r="2679" spans="3:3" x14ac:dyDescent="0.2">
      <c r="C2679" s="239"/>
    </row>
    <row r="2680" spans="3:3" x14ac:dyDescent="0.2">
      <c r="C2680" s="239"/>
    </row>
    <row r="2681" spans="3:3" x14ac:dyDescent="0.2">
      <c r="C2681" s="239"/>
    </row>
    <row r="2682" spans="3:3" x14ac:dyDescent="0.2">
      <c r="C2682" s="239"/>
    </row>
    <row r="2683" spans="3:3" x14ac:dyDescent="0.2">
      <c r="C2683" s="239"/>
    </row>
    <row r="2684" spans="3:3" x14ac:dyDescent="0.2">
      <c r="C2684" s="239"/>
    </row>
    <row r="2685" spans="3:3" x14ac:dyDescent="0.2">
      <c r="C2685" s="239"/>
    </row>
    <row r="2686" spans="3:3" x14ac:dyDescent="0.2">
      <c r="C2686" s="239"/>
    </row>
    <row r="2687" spans="3:3" x14ac:dyDescent="0.2">
      <c r="C2687" s="239"/>
    </row>
    <row r="2688" spans="3:3" x14ac:dyDescent="0.2">
      <c r="C2688" s="239"/>
    </row>
    <row r="2689" spans="3:3" x14ac:dyDescent="0.2">
      <c r="C2689" s="239"/>
    </row>
    <row r="2690" spans="3:3" x14ac:dyDescent="0.2">
      <c r="C2690" s="239"/>
    </row>
    <row r="2691" spans="3:3" x14ac:dyDescent="0.2">
      <c r="C2691" s="239"/>
    </row>
    <row r="2692" spans="3:3" x14ac:dyDescent="0.2">
      <c r="C2692" s="239"/>
    </row>
    <row r="2693" spans="3:3" x14ac:dyDescent="0.2">
      <c r="C2693" s="239"/>
    </row>
    <row r="2694" spans="3:3" x14ac:dyDescent="0.2">
      <c r="C2694" s="239"/>
    </row>
    <row r="2695" spans="3:3" x14ac:dyDescent="0.2">
      <c r="C2695" s="239"/>
    </row>
    <row r="2696" spans="3:3" x14ac:dyDescent="0.2">
      <c r="C2696" s="239"/>
    </row>
    <row r="2697" spans="3:3" x14ac:dyDescent="0.2">
      <c r="C2697" s="239"/>
    </row>
    <row r="2698" spans="3:3" x14ac:dyDescent="0.2">
      <c r="C2698" s="239"/>
    </row>
    <row r="2699" spans="3:3" x14ac:dyDescent="0.2">
      <c r="C2699" s="239"/>
    </row>
    <row r="2700" spans="3:3" x14ac:dyDescent="0.2">
      <c r="C2700" s="239"/>
    </row>
    <row r="2701" spans="3:3" x14ac:dyDescent="0.2">
      <c r="C2701" s="239"/>
    </row>
    <row r="2702" spans="3:3" x14ac:dyDescent="0.2">
      <c r="C2702" s="239"/>
    </row>
    <row r="2703" spans="3:3" x14ac:dyDescent="0.2">
      <c r="C2703" s="239"/>
    </row>
    <row r="2704" spans="3:3" x14ac:dyDescent="0.2">
      <c r="C2704" s="239"/>
    </row>
    <row r="2705" spans="3:3" x14ac:dyDescent="0.2">
      <c r="C2705" s="239"/>
    </row>
    <row r="2706" spans="3:3" x14ac:dyDescent="0.2">
      <c r="C2706" s="239"/>
    </row>
    <row r="2707" spans="3:3" x14ac:dyDescent="0.2">
      <c r="C2707" s="239"/>
    </row>
    <row r="2708" spans="3:3" x14ac:dyDescent="0.2">
      <c r="C2708" s="239"/>
    </row>
    <row r="2709" spans="3:3" x14ac:dyDescent="0.2">
      <c r="C2709" s="239"/>
    </row>
    <row r="2710" spans="3:3" x14ac:dyDescent="0.2">
      <c r="C2710" s="239"/>
    </row>
    <row r="2711" spans="3:3" x14ac:dyDescent="0.2">
      <c r="C2711" s="239"/>
    </row>
    <row r="2712" spans="3:3" x14ac:dyDescent="0.2">
      <c r="C2712" s="239"/>
    </row>
    <row r="2713" spans="3:3" x14ac:dyDescent="0.2">
      <c r="C2713" s="239"/>
    </row>
    <row r="2714" spans="3:3" x14ac:dyDescent="0.2">
      <c r="C2714" s="239"/>
    </row>
    <row r="2715" spans="3:3" x14ac:dyDescent="0.2">
      <c r="C2715" s="239"/>
    </row>
    <row r="2716" spans="3:3" x14ac:dyDescent="0.2">
      <c r="C2716" s="239"/>
    </row>
    <row r="2717" spans="3:3" x14ac:dyDescent="0.2">
      <c r="C2717" s="239"/>
    </row>
    <row r="2718" spans="3:3" x14ac:dyDescent="0.2">
      <c r="C2718" s="239"/>
    </row>
    <row r="2719" spans="3:3" x14ac:dyDescent="0.2">
      <c r="C2719" s="239"/>
    </row>
    <row r="2720" spans="3:3" x14ac:dyDescent="0.2">
      <c r="C2720" s="239"/>
    </row>
    <row r="2721" spans="3:3" x14ac:dyDescent="0.2">
      <c r="C2721" s="239"/>
    </row>
    <row r="2722" spans="3:3" x14ac:dyDescent="0.2">
      <c r="C2722" s="239"/>
    </row>
    <row r="2723" spans="3:3" x14ac:dyDescent="0.2">
      <c r="C2723" s="239"/>
    </row>
    <row r="2724" spans="3:3" x14ac:dyDescent="0.2">
      <c r="C2724" s="239"/>
    </row>
    <row r="2725" spans="3:3" x14ac:dyDescent="0.2">
      <c r="C2725" s="239"/>
    </row>
    <row r="2726" spans="3:3" x14ac:dyDescent="0.2">
      <c r="C2726" s="239"/>
    </row>
    <row r="2727" spans="3:3" x14ac:dyDescent="0.2">
      <c r="C2727" s="239"/>
    </row>
    <row r="2728" spans="3:3" x14ac:dyDescent="0.2">
      <c r="C2728" s="239"/>
    </row>
    <row r="2729" spans="3:3" x14ac:dyDescent="0.2">
      <c r="C2729" s="239"/>
    </row>
    <row r="2730" spans="3:3" x14ac:dyDescent="0.2">
      <c r="C2730" s="239"/>
    </row>
    <row r="2731" spans="3:3" x14ac:dyDescent="0.2">
      <c r="C2731" s="239"/>
    </row>
    <row r="2732" spans="3:3" x14ac:dyDescent="0.2">
      <c r="C2732" s="239"/>
    </row>
    <row r="2733" spans="3:3" x14ac:dyDescent="0.2">
      <c r="C2733" s="239"/>
    </row>
    <row r="2734" spans="3:3" x14ac:dyDescent="0.2">
      <c r="C2734" s="239"/>
    </row>
    <row r="2735" spans="3:3" x14ac:dyDescent="0.2">
      <c r="C2735" s="239"/>
    </row>
    <row r="2736" spans="3:3" x14ac:dyDescent="0.2">
      <c r="C2736" s="239"/>
    </row>
    <row r="2737" spans="3:3" x14ac:dyDescent="0.2">
      <c r="C2737" s="239"/>
    </row>
    <row r="2738" spans="3:3" x14ac:dyDescent="0.2">
      <c r="C2738" s="239"/>
    </row>
    <row r="2739" spans="3:3" x14ac:dyDescent="0.2">
      <c r="C2739" s="239"/>
    </row>
    <row r="2740" spans="3:3" x14ac:dyDescent="0.2">
      <c r="C2740" s="239"/>
    </row>
    <row r="2741" spans="3:3" x14ac:dyDescent="0.2">
      <c r="C2741" s="239"/>
    </row>
    <row r="2742" spans="3:3" x14ac:dyDescent="0.2">
      <c r="C2742" s="239"/>
    </row>
    <row r="2743" spans="3:3" x14ac:dyDescent="0.2">
      <c r="C2743" s="239"/>
    </row>
    <row r="2744" spans="3:3" x14ac:dyDescent="0.2">
      <c r="C2744" s="239"/>
    </row>
    <row r="2745" spans="3:3" x14ac:dyDescent="0.2">
      <c r="C2745" s="239"/>
    </row>
    <row r="2746" spans="3:3" x14ac:dyDescent="0.2">
      <c r="C2746" s="239"/>
    </row>
    <row r="2747" spans="3:3" x14ac:dyDescent="0.2">
      <c r="C2747" s="239"/>
    </row>
    <row r="2748" spans="3:3" x14ac:dyDescent="0.2">
      <c r="C2748" s="239"/>
    </row>
    <row r="2749" spans="3:3" x14ac:dyDescent="0.2">
      <c r="C2749" s="239"/>
    </row>
    <row r="2750" spans="3:3" x14ac:dyDescent="0.2">
      <c r="C2750" s="239"/>
    </row>
    <row r="2751" spans="3:3" x14ac:dyDescent="0.2">
      <c r="C2751" s="239"/>
    </row>
    <row r="2752" spans="3:3" x14ac:dyDescent="0.2">
      <c r="C2752" s="239"/>
    </row>
    <row r="2753" spans="3:3" x14ac:dyDescent="0.2">
      <c r="C2753" s="239"/>
    </row>
    <row r="2754" spans="3:3" x14ac:dyDescent="0.2">
      <c r="C2754" s="239"/>
    </row>
    <row r="2755" spans="3:3" x14ac:dyDescent="0.2">
      <c r="C2755" s="239"/>
    </row>
    <row r="2756" spans="3:3" x14ac:dyDescent="0.2">
      <c r="C2756" s="239"/>
    </row>
    <row r="2757" spans="3:3" x14ac:dyDescent="0.2">
      <c r="C2757" s="239"/>
    </row>
    <row r="2758" spans="3:3" x14ac:dyDescent="0.2">
      <c r="C2758" s="239"/>
    </row>
    <row r="2759" spans="3:3" x14ac:dyDescent="0.2">
      <c r="C2759" s="239"/>
    </row>
    <row r="2760" spans="3:3" x14ac:dyDescent="0.2">
      <c r="C2760" s="239"/>
    </row>
    <row r="2761" spans="3:3" x14ac:dyDescent="0.2">
      <c r="C2761" s="239"/>
    </row>
    <row r="2762" spans="3:3" x14ac:dyDescent="0.2">
      <c r="C2762" s="239"/>
    </row>
    <row r="2763" spans="3:3" x14ac:dyDescent="0.2">
      <c r="C2763" s="239"/>
    </row>
    <row r="2764" spans="3:3" x14ac:dyDescent="0.2">
      <c r="C2764" s="239"/>
    </row>
    <row r="2765" spans="3:3" x14ac:dyDescent="0.2">
      <c r="C2765" s="239"/>
    </row>
    <row r="2766" spans="3:3" x14ac:dyDescent="0.2">
      <c r="C2766" s="239"/>
    </row>
    <row r="2767" spans="3:3" x14ac:dyDescent="0.2">
      <c r="C2767" s="239"/>
    </row>
    <row r="2768" spans="3:3" x14ac:dyDescent="0.2">
      <c r="C2768" s="239"/>
    </row>
    <row r="2769" spans="3:3" x14ac:dyDescent="0.2">
      <c r="C2769" s="239"/>
    </row>
    <row r="2770" spans="3:3" x14ac:dyDescent="0.2">
      <c r="C2770" s="239"/>
    </row>
    <row r="2771" spans="3:3" x14ac:dyDescent="0.2">
      <c r="C2771" s="239"/>
    </row>
    <row r="2772" spans="3:3" x14ac:dyDescent="0.2">
      <c r="C2772" s="239"/>
    </row>
    <row r="2773" spans="3:3" x14ac:dyDescent="0.2">
      <c r="C2773" s="239"/>
    </row>
    <row r="2774" spans="3:3" x14ac:dyDescent="0.2">
      <c r="C2774" s="239"/>
    </row>
    <row r="2775" spans="3:3" x14ac:dyDescent="0.2">
      <c r="C2775" s="239"/>
    </row>
    <row r="2776" spans="3:3" x14ac:dyDescent="0.2">
      <c r="C2776" s="239"/>
    </row>
    <row r="2777" spans="3:3" x14ac:dyDescent="0.2">
      <c r="C2777" s="239"/>
    </row>
    <row r="2778" spans="3:3" x14ac:dyDescent="0.2">
      <c r="C2778" s="239"/>
    </row>
    <row r="2779" spans="3:3" x14ac:dyDescent="0.2">
      <c r="C2779" s="239"/>
    </row>
    <row r="2780" spans="3:3" x14ac:dyDescent="0.2">
      <c r="C2780" s="239"/>
    </row>
    <row r="2781" spans="3:3" x14ac:dyDescent="0.2">
      <c r="C2781" s="239"/>
    </row>
    <row r="2782" spans="3:3" x14ac:dyDescent="0.2">
      <c r="C2782" s="239"/>
    </row>
    <row r="2783" spans="3:3" x14ac:dyDescent="0.2">
      <c r="C2783" s="239"/>
    </row>
    <row r="2784" spans="3:3" x14ac:dyDescent="0.2">
      <c r="C2784" s="239"/>
    </row>
    <row r="2785" spans="3:3" x14ac:dyDescent="0.2">
      <c r="C2785" s="239"/>
    </row>
    <row r="2786" spans="3:3" x14ac:dyDescent="0.2">
      <c r="C2786" s="239"/>
    </row>
    <row r="2787" spans="3:3" x14ac:dyDescent="0.2">
      <c r="C2787" s="239"/>
    </row>
    <row r="2788" spans="3:3" x14ac:dyDescent="0.2">
      <c r="C2788" s="239"/>
    </row>
    <row r="2789" spans="3:3" x14ac:dyDescent="0.2">
      <c r="C2789" s="239"/>
    </row>
    <row r="2790" spans="3:3" x14ac:dyDescent="0.2">
      <c r="C2790" s="239"/>
    </row>
    <row r="2791" spans="3:3" x14ac:dyDescent="0.2">
      <c r="C2791" s="239"/>
    </row>
    <row r="2792" spans="3:3" x14ac:dyDescent="0.2">
      <c r="C2792" s="239"/>
    </row>
    <row r="2793" spans="3:3" x14ac:dyDescent="0.2">
      <c r="C2793" s="239"/>
    </row>
    <row r="2794" spans="3:3" x14ac:dyDescent="0.2">
      <c r="C2794" s="239"/>
    </row>
    <row r="2795" spans="3:3" x14ac:dyDescent="0.2">
      <c r="C2795" s="239"/>
    </row>
    <row r="2796" spans="3:3" x14ac:dyDescent="0.2">
      <c r="C2796" s="239"/>
    </row>
    <row r="2797" spans="3:3" x14ac:dyDescent="0.2">
      <c r="C2797" s="239"/>
    </row>
    <row r="2798" spans="3:3" x14ac:dyDescent="0.2">
      <c r="C2798" s="239"/>
    </row>
    <row r="2799" spans="3:3" x14ac:dyDescent="0.2">
      <c r="C2799" s="239"/>
    </row>
    <row r="2800" spans="3:3" x14ac:dyDescent="0.2">
      <c r="C2800" s="239"/>
    </row>
    <row r="2801" spans="3:3" x14ac:dyDescent="0.2">
      <c r="C2801" s="239"/>
    </row>
    <row r="2802" spans="3:3" x14ac:dyDescent="0.2">
      <c r="C2802" s="239"/>
    </row>
    <row r="2803" spans="3:3" x14ac:dyDescent="0.2">
      <c r="C2803" s="239"/>
    </row>
    <row r="2804" spans="3:3" x14ac:dyDescent="0.2">
      <c r="C2804" s="239"/>
    </row>
    <row r="2805" spans="3:3" x14ac:dyDescent="0.2">
      <c r="C2805" s="239"/>
    </row>
    <row r="2806" spans="3:3" x14ac:dyDescent="0.2">
      <c r="C2806" s="239"/>
    </row>
    <row r="2807" spans="3:3" x14ac:dyDescent="0.2">
      <c r="C2807" s="239"/>
    </row>
    <row r="2808" spans="3:3" x14ac:dyDescent="0.2">
      <c r="C2808" s="239"/>
    </row>
    <row r="2809" spans="3:3" x14ac:dyDescent="0.2">
      <c r="C2809" s="239"/>
    </row>
    <row r="2810" spans="3:3" x14ac:dyDescent="0.2">
      <c r="C2810" s="239"/>
    </row>
    <row r="2811" spans="3:3" x14ac:dyDescent="0.2">
      <c r="C2811" s="239"/>
    </row>
    <row r="2812" spans="3:3" x14ac:dyDescent="0.2">
      <c r="C2812" s="239"/>
    </row>
    <row r="2813" spans="3:3" x14ac:dyDescent="0.2">
      <c r="C2813" s="239"/>
    </row>
    <row r="2814" spans="3:3" x14ac:dyDescent="0.2">
      <c r="C2814" s="239"/>
    </row>
    <row r="2815" spans="3:3" x14ac:dyDescent="0.2">
      <c r="C2815" s="239"/>
    </row>
    <row r="2816" spans="3:3" x14ac:dyDescent="0.2">
      <c r="C2816" s="239"/>
    </row>
    <row r="2817" spans="3:3" x14ac:dyDescent="0.2">
      <c r="C2817" s="239"/>
    </row>
    <row r="2818" spans="3:3" x14ac:dyDescent="0.2">
      <c r="C2818" s="239"/>
    </row>
    <row r="2819" spans="3:3" x14ac:dyDescent="0.2">
      <c r="C2819" s="239"/>
    </row>
    <row r="2820" spans="3:3" x14ac:dyDescent="0.2">
      <c r="C2820" s="239"/>
    </row>
    <row r="2821" spans="3:3" x14ac:dyDescent="0.2">
      <c r="C2821" s="239"/>
    </row>
    <row r="2822" spans="3:3" x14ac:dyDescent="0.2">
      <c r="C2822" s="239"/>
    </row>
    <row r="2823" spans="3:3" x14ac:dyDescent="0.2">
      <c r="C2823" s="239"/>
    </row>
    <row r="2824" spans="3:3" x14ac:dyDescent="0.2">
      <c r="C2824" s="239"/>
    </row>
    <row r="2825" spans="3:3" x14ac:dyDescent="0.2">
      <c r="C2825" s="239"/>
    </row>
    <row r="2826" spans="3:3" x14ac:dyDescent="0.2">
      <c r="C2826" s="239"/>
    </row>
    <row r="2827" spans="3:3" x14ac:dyDescent="0.2">
      <c r="C2827" s="239"/>
    </row>
    <row r="2828" spans="3:3" x14ac:dyDescent="0.2">
      <c r="C2828" s="239"/>
    </row>
    <row r="2829" spans="3:3" x14ac:dyDescent="0.2">
      <c r="C2829" s="239"/>
    </row>
    <row r="2830" spans="3:3" x14ac:dyDescent="0.2">
      <c r="C2830" s="239"/>
    </row>
    <row r="2831" spans="3:3" x14ac:dyDescent="0.2">
      <c r="C2831" s="239"/>
    </row>
    <row r="2832" spans="3:3" x14ac:dyDescent="0.2">
      <c r="C2832" s="239"/>
    </row>
    <row r="2833" spans="3:3" x14ac:dyDescent="0.2">
      <c r="C2833" s="239"/>
    </row>
    <row r="2834" spans="3:3" x14ac:dyDescent="0.2">
      <c r="C2834" s="239"/>
    </row>
    <row r="2835" spans="3:3" x14ac:dyDescent="0.2">
      <c r="C2835" s="239"/>
    </row>
    <row r="2836" spans="3:3" x14ac:dyDescent="0.2">
      <c r="C2836" s="239"/>
    </row>
    <row r="2837" spans="3:3" x14ac:dyDescent="0.2">
      <c r="C2837" s="239"/>
    </row>
    <row r="2838" spans="3:3" x14ac:dyDescent="0.2">
      <c r="C2838" s="239"/>
    </row>
    <row r="2839" spans="3:3" x14ac:dyDescent="0.2">
      <c r="C2839" s="239"/>
    </row>
    <row r="2840" spans="3:3" x14ac:dyDescent="0.2">
      <c r="C2840" s="239"/>
    </row>
    <row r="2841" spans="3:3" x14ac:dyDescent="0.2">
      <c r="C2841" s="239"/>
    </row>
    <row r="2842" spans="3:3" x14ac:dyDescent="0.2">
      <c r="C2842" s="239"/>
    </row>
    <row r="2843" spans="3:3" x14ac:dyDescent="0.2">
      <c r="C2843" s="239"/>
    </row>
    <row r="2844" spans="3:3" x14ac:dyDescent="0.2">
      <c r="C2844" s="239"/>
    </row>
    <row r="2845" spans="3:3" x14ac:dyDescent="0.2">
      <c r="C2845" s="239"/>
    </row>
    <row r="2846" spans="3:3" x14ac:dyDescent="0.2">
      <c r="C2846" s="239"/>
    </row>
    <row r="2847" spans="3:3" x14ac:dyDescent="0.2">
      <c r="C2847" s="239"/>
    </row>
    <row r="2848" spans="3:3" x14ac:dyDescent="0.2">
      <c r="C2848" s="239"/>
    </row>
    <row r="2849" spans="3:3" x14ac:dyDescent="0.2">
      <c r="C2849" s="239"/>
    </row>
    <row r="2850" spans="3:3" x14ac:dyDescent="0.2">
      <c r="C2850" s="239"/>
    </row>
    <row r="2851" spans="3:3" x14ac:dyDescent="0.2">
      <c r="C2851" s="239"/>
    </row>
    <row r="2852" spans="3:3" x14ac:dyDescent="0.2">
      <c r="C2852" s="239"/>
    </row>
    <row r="2853" spans="3:3" x14ac:dyDescent="0.2">
      <c r="C2853" s="239"/>
    </row>
    <row r="2854" spans="3:3" x14ac:dyDescent="0.2">
      <c r="C2854" s="239"/>
    </row>
    <row r="2855" spans="3:3" x14ac:dyDescent="0.2">
      <c r="C2855" s="239"/>
    </row>
    <row r="2856" spans="3:3" x14ac:dyDescent="0.2">
      <c r="C2856" s="239"/>
    </row>
    <row r="2857" spans="3:3" x14ac:dyDescent="0.2">
      <c r="C2857" s="239"/>
    </row>
    <row r="2858" spans="3:3" x14ac:dyDescent="0.2">
      <c r="C2858" s="239"/>
    </row>
    <row r="2859" spans="3:3" x14ac:dyDescent="0.2">
      <c r="C2859" s="239"/>
    </row>
    <row r="2860" spans="3:3" x14ac:dyDescent="0.2">
      <c r="C2860" s="239"/>
    </row>
    <row r="2861" spans="3:3" x14ac:dyDescent="0.2">
      <c r="C2861" s="239"/>
    </row>
    <row r="2862" spans="3:3" x14ac:dyDescent="0.2">
      <c r="C2862" s="239"/>
    </row>
    <row r="2863" spans="3:3" x14ac:dyDescent="0.2">
      <c r="C2863" s="239"/>
    </row>
    <row r="2864" spans="3:3" x14ac:dyDescent="0.2">
      <c r="C2864" s="239"/>
    </row>
    <row r="2865" spans="3:3" x14ac:dyDescent="0.2">
      <c r="C2865" s="239"/>
    </row>
    <row r="2866" spans="3:3" x14ac:dyDescent="0.2">
      <c r="C2866" s="239"/>
    </row>
    <row r="2867" spans="3:3" x14ac:dyDescent="0.2">
      <c r="C2867" s="239"/>
    </row>
    <row r="2868" spans="3:3" x14ac:dyDescent="0.2">
      <c r="C2868" s="239"/>
    </row>
    <row r="2869" spans="3:3" x14ac:dyDescent="0.2">
      <c r="C2869" s="239"/>
    </row>
    <row r="2870" spans="3:3" x14ac:dyDescent="0.2">
      <c r="C2870" s="239"/>
    </row>
    <row r="2871" spans="3:3" x14ac:dyDescent="0.2">
      <c r="C2871" s="239"/>
    </row>
    <row r="2872" spans="3:3" x14ac:dyDescent="0.2">
      <c r="C2872" s="239"/>
    </row>
    <row r="2873" spans="3:3" x14ac:dyDescent="0.2">
      <c r="C2873" s="239"/>
    </row>
    <row r="2874" spans="3:3" x14ac:dyDescent="0.2">
      <c r="C2874" s="239"/>
    </row>
    <row r="2875" spans="3:3" x14ac:dyDescent="0.2">
      <c r="C2875" s="239"/>
    </row>
    <row r="2876" spans="3:3" x14ac:dyDescent="0.2">
      <c r="C2876" s="239"/>
    </row>
    <row r="2877" spans="3:3" x14ac:dyDescent="0.2">
      <c r="C2877" s="239"/>
    </row>
    <row r="2878" spans="3:3" x14ac:dyDescent="0.2">
      <c r="C2878" s="239"/>
    </row>
    <row r="2879" spans="3:3" x14ac:dyDescent="0.2">
      <c r="C2879" s="239"/>
    </row>
    <row r="2880" spans="3:3" x14ac:dyDescent="0.2">
      <c r="C2880" s="239"/>
    </row>
    <row r="2881" spans="3:3" x14ac:dyDescent="0.2">
      <c r="C2881" s="239"/>
    </row>
    <row r="2882" spans="3:3" x14ac:dyDescent="0.2">
      <c r="C2882" s="239"/>
    </row>
    <row r="2883" spans="3:3" x14ac:dyDescent="0.2">
      <c r="C2883" s="239"/>
    </row>
    <row r="2884" spans="3:3" x14ac:dyDescent="0.2">
      <c r="C2884" s="239"/>
    </row>
    <row r="2885" spans="3:3" x14ac:dyDescent="0.2">
      <c r="C2885" s="239"/>
    </row>
    <row r="2886" spans="3:3" x14ac:dyDescent="0.2">
      <c r="C2886" s="239"/>
    </row>
    <row r="2887" spans="3:3" x14ac:dyDescent="0.2">
      <c r="C2887" s="239"/>
    </row>
    <row r="2888" spans="3:3" x14ac:dyDescent="0.2">
      <c r="C2888" s="239"/>
    </row>
    <row r="2889" spans="3:3" x14ac:dyDescent="0.2">
      <c r="C2889" s="239"/>
    </row>
    <row r="2890" spans="3:3" x14ac:dyDescent="0.2">
      <c r="C2890" s="239"/>
    </row>
    <row r="2891" spans="3:3" x14ac:dyDescent="0.2">
      <c r="C2891" s="239"/>
    </row>
    <row r="2892" spans="3:3" x14ac:dyDescent="0.2">
      <c r="C2892" s="239"/>
    </row>
    <row r="2893" spans="3:3" x14ac:dyDescent="0.2">
      <c r="C2893" s="239"/>
    </row>
    <row r="2894" spans="3:3" x14ac:dyDescent="0.2">
      <c r="C2894" s="239"/>
    </row>
    <row r="2895" spans="3:3" x14ac:dyDescent="0.2">
      <c r="C2895" s="239"/>
    </row>
    <row r="2896" spans="3:3" x14ac:dyDescent="0.2">
      <c r="C2896" s="239"/>
    </row>
    <row r="2897" spans="3:3" x14ac:dyDescent="0.2">
      <c r="C2897" s="239"/>
    </row>
    <row r="2898" spans="3:3" x14ac:dyDescent="0.2">
      <c r="C2898" s="239"/>
    </row>
    <row r="2899" spans="3:3" x14ac:dyDescent="0.2">
      <c r="C2899" s="239"/>
    </row>
    <row r="2900" spans="3:3" x14ac:dyDescent="0.2">
      <c r="C2900" s="239"/>
    </row>
    <row r="2901" spans="3:3" x14ac:dyDescent="0.2">
      <c r="C2901" s="239"/>
    </row>
    <row r="2902" spans="3:3" x14ac:dyDescent="0.2">
      <c r="C2902" s="239"/>
    </row>
    <row r="2903" spans="3:3" x14ac:dyDescent="0.2">
      <c r="C2903" s="239"/>
    </row>
    <row r="2904" spans="3:3" x14ac:dyDescent="0.2">
      <c r="C2904" s="239"/>
    </row>
    <row r="2905" spans="3:3" x14ac:dyDescent="0.2">
      <c r="C2905" s="239"/>
    </row>
    <row r="2906" spans="3:3" x14ac:dyDescent="0.2">
      <c r="C2906" s="239"/>
    </row>
    <row r="2907" spans="3:3" x14ac:dyDescent="0.2">
      <c r="C2907" s="239"/>
    </row>
    <row r="2908" spans="3:3" x14ac:dyDescent="0.2">
      <c r="C2908" s="239"/>
    </row>
    <row r="2909" spans="3:3" x14ac:dyDescent="0.2">
      <c r="C2909" s="239"/>
    </row>
    <row r="2910" spans="3:3" x14ac:dyDescent="0.2">
      <c r="C2910" s="239"/>
    </row>
    <row r="2911" spans="3:3" x14ac:dyDescent="0.2">
      <c r="C2911" s="239"/>
    </row>
    <row r="2912" spans="3:3" x14ac:dyDescent="0.2">
      <c r="C2912" s="239"/>
    </row>
    <row r="2913" spans="3:3" x14ac:dyDescent="0.2">
      <c r="C2913" s="239"/>
    </row>
    <row r="2914" spans="3:3" x14ac:dyDescent="0.2">
      <c r="C2914" s="239"/>
    </row>
    <row r="2915" spans="3:3" x14ac:dyDescent="0.2">
      <c r="C2915" s="239"/>
    </row>
    <row r="2916" spans="3:3" x14ac:dyDescent="0.2">
      <c r="C2916" s="239"/>
    </row>
    <row r="2917" spans="3:3" x14ac:dyDescent="0.2">
      <c r="C2917" s="239"/>
    </row>
    <row r="2918" spans="3:3" x14ac:dyDescent="0.2">
      <c r="C2918" s="239"/>
    </row>
    <row r="2919" spans="3:3" x14ac:dyDescent="0.2">
      <c r="C2919" s="239"/>
    </row>
    <row r="2920" spans="3:3" x14ac:dyDescent="0.2">
      <c r="C2920" s="239"/>
    </row>
    <row r="2921" spans="3:3" x14ac:dyDescent="0.2">
      <c r="C2921" s="239"/>
    </row>
    <row r="2922" spans="3:3" x14ac:dyDescent="0.2">
      <c r="C2922" s="239"/>
    </row>
    <row r="2923" spans="3:3" x14ac:dyDescent="0.2">
      <c r="C2923" s="239"/>
    </row>
    <row r="2924" spans="3:3" x14ac:dyDescent="0.2">
      <c r="C2924" s="239"/>
    </row>
    <row r="2925" spans="3:3" x14ac:dyDescent="0.2">
      <c r="C2925" s="239"/>
    </row>
    <row r="2926" spans="3:3" x14ac:dyDescent="0.2">
      <c r="C2926" s="239"/>
    </row>
    <row r="2927" spans="3:3" x14ac:dyDescent="0.2">
      <c r="C2927" s="239"/>
    </row>
    <row r="2928" spans="3:3" x14ac:dyDescent="0.2">
      <c r="C2928" s="239"/>
    </row>
    <row r="2929" spans="3:3" x14ac:dyDescent="0.2">
      <c r="C2929" s="239"/>
    </row>
    <row r="2930" spans="3:3" x14ac:dyDescent="0.2">
      <c r="C2930" s="239"/>
    </row>
    <row r="2931" spans="3:3" x14ac:dyDescent="0.2">
      <c r="C2931" s="239"/>
    </row>
    <row r="2932" spans="3:3" x14ac:dyDescent="0.2">
      <c r="C2932" s="239"/>
    </row>
    <row r="2933" spans="3:3" x14ac:dyDescent="0.2">
      <c r="C2933" s="239"/>
    </row>
    <row r="2934" spans="3:3" x14ac:dyDescent="0.2">
      <c r="C2934" s="239"/>
    </row>
    <row r="2935" spans="3:3" x14ac:dyDescent="0.2">
      <c r="C2935" s="239"/>
    </row>
    <row r="2936" spans="3:3" x14ac:dyDescent="0.2">
      <c r="C2936" s="239"/>
    </row>
    <row r="2937" spans="3:3" x14ac:dyDescent="0.2">
      <c r="C2937" s="239"/>
    </row>
    <row r="2938" spans="3:3" x14ac:dyDescent="0.2">
      <c r="C2938" s="239"/>
    </row>
    <row r="2939" spans="3:3" x14ac:dyDescent="0.2">
      <c r="C2939" s="239"/>
    </row>
    <row r="2940" spans="3:3" x14ac:dyDescent="0.2">
      <c r="C2940" s="239"/>
    </row>
    <row r="2941" spans="3:3" x14ac:dyDescent="0.2">
      <c r="C2941" s="239"/>
    </row>
    <row r="2942" spans="3:3" x14ac:dyDescent="0.2">
      <c r="C2942" s="239"/>
    </row>
    <row r="2943" spans="3:3" x14ac:dyDescent="0.2">
      <c r="C2943" s="239"/>
    </row>
    <row r="2944" spans="3:3" x14ac:dyDescent="0.2">
      <c r="C2944" s="239"/>
    </row>
    <row r="2945" spans="3:3" x14ac:dyDescent="0.2">
      <c r="C2945" s="239"/>
    </row>
    <row r="2946" spans="3:3" x14ac:dyDescent="0.2">
      <c r="C2946" s="239"/>
    </row>
    <row r="2947" spans="3:3" x14ac:dyDescent="0.2">
      <c r="C2947" s="239"/>
    </row>
    <row r="2948" spans="3:3" x14ac:dyDescent="0.2">
      <c r="C2948" s="239"/>
    </row>
    <row r="2949" spans="3:3" x14ac:dyDescent="0.2">
      <c r="C2949" s="239"/>
    </row>
    <row r="2950" spans="3:3" x14ac:dyDescent="0.2">
      <c r="C2950" s="239"/>
    </row>
    <row r="2951" spans="3:3" x14ac:dyDescent="0.2">
      <c r="C2951" s="239"/>
    </row>
    <row r="2952" spans="3:3" x14ac:dyDescent="0.2">
      <c r="C2952" s="239"/>
    </row>
    <row r="2953" spans="3:3" x14ac:dyDescent="0.2">
      <c r="C2953" s="239"/>
    </row>
    <row r="2954" spans="3:3" x14ac:dyDescent="0.2">
      <c r="C2954" s="239"/>
    </row>
    <row r="2955" spans="3:3" x14ac:dyDescent="0.2">
      <c r="C2955" s="239"/>
    </row>
    <row r="2956" spans="3:3" x14ac:dyDescent="0.2">
      <c r="C2956" s="239"/>
    </row>
    <row r="2957" spans="3:3" x14ac:dyDescent="0.2">
      <c r="C2957" s="239"/>
    </row>
    <row r="2958" spans="3:3" x14ac:dyDescent="0.2">
      <c r="C2958" s="239"/>
    </row>
    <row r="2959" spans="3:3" x14ac:dyDescent="0.2">
      <c r="C2959" s="239"/>
    </row>
    <row r="2960" spans="3:3" x14ac:dyDescent="0.2">
      <c r="C2960" s="239"/>
    </row>
    <row r="2961" spans="3:3" x14ac:dyDescent="0.2">
      <c r="C2961" s="239"/>
    </row>
    <row r="2962" spans="3:3" x14ac:dyDescent="0.2">
      <c r="C2962" s="239"/>
    </row>
    <row r="2963" spans="3:3" x14ac:dyDescent="0.2">
      <c r="C2963" s="239"/>
    </row>
    <row r="2964" spans="3:3" x14ac:dyDescent="0.2">
      <c r="C2964" s="239"/>
    </row>
    <row r="2965" spans="3:3" x14ac:dyDescent="0.2">
      <c r="C2965" s="239"/>
    </row>
    <row r="2966" spans="3:3" x14ac:dyDescent="0.2">
      <c r="C2966" s="239"/>
    </row>
    <row r="2967" spans="3:3" x14ac:dyDescent="0.2">
      <c r="C2967" s="239"/>
    </row>
    <row r="2968" spans="3:3" x14ac:dyDescent="0.2">
      <c r="C2968" s="239"/>
    </row>
    <row r="2969" spans="3:3" x14ac:dyDescent="0.2">
      <c r="C2969" s="239"/>
    </row>
    <row r="2970" spans="3:3" x14ac:dyDescent="0.2">
      <c r="C2970" s="239"/>
    </row>
    <row r="2971" spans="3:3" x14ac:dyDescent="0.2">
      <c r="C2971" s="239"/>
    </row>
    <row r="2972" spans="3:3" x14ac:dyDescent="0.2">
      <c r="C2972" s="239"/>
    </row>
    <row r="2973" spans="3:3" x14ac:dyDescent="0.2">
      <c r="C2973" s="239"/>
    </row>
    <row r="2974" spans="3:3" x14ac:dyDescent="0.2">
      <c r="C2974" s="239"/>
    </row>
    <row r="2975" spans="3:3" x14ac:dyDescent="0.2">
      <c r="C2975" s="239"/>
    </row>
    <row r="2976" spans="3:3" x14ac:dyDescent="0.2">
      <c r="C2976" s="239"/>
    </row>
    <row r="2977" spans="3:3" x14ac:dyDescent="0.2">
      <c r="C2977" s="239"/>
    </row>
    <row r="2978" spans="3:3" x14ac:dyDescent="0.2">
      <c r="C2978" s="239"/>
    </row>
    <row r="2979" spans="3:3" x14ac:dyDescent="0.2">
      <c r="C2979" s="239"/>
    </row>
    <row r="2980" spans="3:3" x14ac:dyDescent="0.2">
      <c r="C2980" s="239"/>
    </row>
    <row r="2981" spans="3:3" x14ac:dyDescent="0.2">
      <c r="C2981" s="239"/>
    </row>
    <row r="2982" spans="3:3" x14ac:dyDescent="0.2">
      <c r="C2982" s="239"/>
    </row>
    <row r="2983" spans="3:3" x14ac:dyDescent="0.2">
      <c r="C2983" s="239"/>
    </row>
    <row r="2984" spans="3:3" x14ac:dyDescent="0.2">
      <c r="C2984" s="239"/>
    </row>
    <row r="2985" spans="3:3" x14ac:dyDescent="0.2">
      <c r="C2985" s="239"/>
    </row>
    <row r="2986" spans="3:3" x14ac:dyDescent="0.2">
      <c r="C2986" s="239"/>
    </row>
    <row r="2987" spans="3:3" x14ac:dyDescent="0.2">
      <c r="C2987" s="239"/>
    </row>
    <row r="2988" spans="3:3" x14ac:dyDescent="0.2">
      <c r="C2988" s="239"/>
    </row>
    <row r="2989" spans="3:3" x14ac:dyDescent="0.2">
      <c r="C2989" s="239"/>
    </row>
    <row r="2990" spans="3:3" x14ac:dyDescent="0.2">
      <c r="C2990" s="239"/>
    </row>
    <row r="2991" spans="3:3" x14ac:dyDescent="0.2">
      <c r="C2991" s="239"/>
    </row>
    <row r="2992" spans="3:3" x14ac:dyDescent="0.2">
      <c r="C2992" s="239"/>
    </row>
    <row r="2993" spans="3:3" x14ac:dyDescent="0.2">
      <c r="C2993" s="239"/>
    </row>
    <row r="2994" spans="3:3" x14ac:dyDescent="0.2">
      <c r="C2994" s="239"/>
    </row>
    <row r="2995" spans="3:3" x14ac:dyDescent="0.2">
      <c r="C2995" s="239"/>
    </row>
    <row r="2996" spans="3:3" x14ac:dyDescent="0.2">
      <c r="C2996" s="239"/>
    </row>
    <row r="2997" spans="3:3" x14ac:dyDescent="0.2">
      <c r="C2997" s="239"/>
    </row>
    <row r="2998" spans="3:3" x14ac:dyDescent="0.2">
      <c r="C2998" s="239"/>
    </row>
    <row r="2999" spans="3:3" x14ac:dyDescent="0.2">
      <c r="C2999" s="239"/>
    </row>
    <row r="3000" spans="3:3" x14ac:dyDescent="0.2">
      <c r="C3000" s="239"/>
    </row>
    <row r="3001" spans="3:3" x14ac:dyDescent="0.2">
      <c r="C3001" s="239"/>
    </row>
    <row r="3002" spans="3:3" x14ac:dyDescent="0.2">
      <c r="C3002" s="239"/>
    </row>
    <row r="3003" spans="3:3" x14ac:dyDescent="0.2">
      <c r="C3003" s="239"/>
    </row>
    <row r="3004" spans="3:3" x14ac:dyDescent="0.2">
      <c r="C3004" s="239"/>
    </row>
    <row r="3005" spans="3:3" x14ac:dyDescent="0.2">
      <c r="C3005" s="239"/>
    </row>
    <row r="3006" spans="3:3" x14ac:dyDescent="0.2">
      <c r="C3006" s="239"/>
    </row>
    <row r="3007" spans="3:3" x14ac:dyDescent="0.2">
      <c r="C3007" s="239"/>
    </row>
    <row r="3008" spans="3:3" x14ac:dyDescent="0.2">
      <c r="C3008" s="239"/>
    </row>
    <row r="3009" spans="3:3" x14ac:dyDescent="0.2">
      <c r="C3009" s="239"/>
    </row>
    <row r="3010" spans="3:3" x14ac:dyDescent="0.2">
      <c r="C3010" s="239"/>
    </row>
    <row r="3011" spans="3:3" x14ac:dyDescent="0.2">
      <c r="C3011" s="239"/>
    </row>
    <row r="3012" spans="3:3" x14ac:dyDescent="0.2">
      <c r="C3012" s="239"/>
    </row>
    <row r="3013" spans="3:3" x14ac:dyDescent="0.2">
      <c r="C3013" s="239"/>
    </row>
    <row r="3014" spans="3:3" x14ac:dyDescent="0.2">
      <c r="C3014" s="239"/>
    </row>
    <row r="3015" spans="3:3" x14ac:dyDescent="0.2">
      <c r="C3015" s="239"/>
    </row>
    <row r="3016" spans="3:3" x14ac:dyDescent="0.2">
      <c r="C3016" s="239"/>
    </row>
    <row r="3017" spans="3:3" x14ac:dyDescent="0.2">
      <c r="C3017" s="239"/>
    </row>
    <row r="3018" spans="3:3" x14ac:dyDescent="0.2">
      <c r="C3018" s="239"/>
    </row>
    <row r="3019" spans="3:3" x14ac:dyDescent="0.2">
      <c r="C3019" s="239"/>
    </row>
    <row r="3020" spans="3:3" x14ac:dyDescent="0.2">
      <c r="C3020" s="239"/>
    </row>
    <row r="3021" spans="3:3" x14ac:dyDescent="0.2">
      <c r="C3021" s="239"/>
    </row>
    <row r="3022" spans="3:3" x14ac:dyDescent="0.2">
      <c r="C3022" s="239"/>
    </row>
    <row r="3023" spans="3:3" x14ac:dyDescent="0.2">
      <c r="C3023" s="239"/>
    </row>
    <row r="3024" spans="3:3" x14ac:dyDescent="0.2">
      <c r="C3024" s="239"/>
    </row>
    <row r="3025" spans="3:3" x14ac:dyDescent="0.2">
      <c r="C3025" s="239"/>
    </row>
    <row r="3026" spans="3:3" x14ac:dyDescent="0.2">
      <c r="C3026" s="239"/>
    </row>
    <row r="3027" spans="3:3" x14ac:dyDescent="0.2">
      <c r="C3027" s="239"/>
    </row>
    <row r="3028" spans="3:3" x14ac:dyDescent="0.2">
      <c r="C3028" s="239"/>
    </row>
    <row r="3029" spans="3:3" x14ac:dyDescent="0.2">
      <c r="C3029" s="239"/>
    </row>
    <row r="3030" spans="3:3" x14ac:dyDescent="0.2">
      <c r="C3030" s="239"/>
    </row>
    <row r="3031" spans="3:3" x14ac:dyDescent="0.2">
      <c r="C3031" s="239"/>
    </row>
    <row r="3032" spans="3:3" x14ac:dyDescent="0.2">
      <c r="C3032" s="239"/>
    </row>
    <row r="3033" spans="3:3" x14ac:dyDescent="0.2">
      <c r="C3033" s="239"/>
    </row>
    <row r="3034" spans="3:3" x14ac:dyDescent="0.2">
      <c r="C3034" s="239"/>
    </row>
    <row r="3035" spans="3:3" x14ac:dyDescent="0.2">
      <c r="C3035" s="239"/>
    </row>
    <row r="3036" spans="3:3" x14ac:dyDescent="0.2">
      <c r="C3036" s="239"/>
    </row>
    <row r="3037" spans="3:3" x14ac:dyDescent="0.2">
      <c r="C3037" s="239"/>
    </row>
    <row r="3038" spans="3:3" x14ac:dyDescent="0.2">
      <c r="C3038" s="239"/>
    </row>
    <row r="3039" spans="3:3" x14ac:dyDescent="0.2">
      <c r="C3039" s="239"/>
    </row>
    <row r="3040" spans="3:3" x14ac:dyDescent="0.2">
      <c r="C3040" s="239"/>
    </row>
    <row r="3041" spans="3:3" x14ac:dyDescent="0.2">
      <c r="C3041" s="239"/>
    </row>
    <row r="3042" spans="3:3" x14ac:dyDescent="0.2">
      <c r="C3042" s="239"/>
    </row>
    <row r="3043" spans="3:3" x14ac:dyDescent="0.2">
      <c r="C3043" s="239"/>
    </row>
    <row r="3044" spans="3:3" x14ac:dyDescent="0.2">
      <c r="C3044" s="239"/>
    </row>
    <row r="3045" spans="3:3" x14ac:dyDescent="0.2">
      <c r="C3045" s="239"/>
    </row>
    <row r="3046" spans="3:3" x14ac:dyDescent="0.2">
      <c r="C3046" s="239"/>
    </row>
    <row r="3047" spans="3:3" x14ac:dyDescent="0.2">
      <c r="C3047" s="239"/>
    </row>
    <row r="3048" spans="3:3" x14ac:dyDescent="0.2">
      <c r="C3048" s="239"/>
    </row>
    <row r="3049" spans="3:3" x14ac:dyDescent="0.2">
      <c r="C3049" s="239"/>
    </row>
    <row r="3050" spans="3:3" x14ac:dyDescent="0.2">
      <c r="C3050" s="239"/>
    </row>
    <row r="3051" spans="3:3" x14ac:dyDescent="0.2">
      <c r="C3051" s="239"/>
    </row>
    <row r="3052" spans="3:3" x14ac:dyDescent="0.2">
      <c r="C3052" s="239"/>
    </row>
    <row r="3053" spans="3:3" x14ac:dyDescent="0.2">
      <c r="C3053" s="239"/>
    </row>
    <row r="3054" spans="3:3" x14ac:dyDescent="0.2">
      <c r="C3054" s="239"/>
    </row>
    <row r="3055" spans="3:3" x14ac:dyDescent="0.2">
      <c r="C3055" s="239"/>
    </row>
    <row r="3056" spans="3:3" x14ac:dyDescent="0.2">
      <c r="C3056" s="239"/>
    </row>
    <row r="3057" spans="3:3" x14ac:dyDescent="0.2">
      <c r="C3057" s="239"/>
    </row>
    <row r="3058" spans="3:3" x14ac:dyDescent="0.2">
      <c r="C3058" s="239"/>
    </row>
    <row r="3059" spans="3:3" x14ac:dyDescent="0.2">
      <c r="C3059" s="239"/>
    </row>
    <row r="3060" spans="3:3" x14ac:dyDescent="0.2">
      <c r="C3060" s="239"/>
    </row>
    <row r="3061" spans="3:3" x14ac:dyDescent="0.2">
      <c r="C3061" s="239"/>
    </row>
    <row r="3062" spans="3:3" x14ac:dyDescent="0.2">
      <c r="C3062" s="239"/>
    </row>
    <row r="3063" spans="3:3" x14ac:dyDescent="0.2">
      <c r="C3063" s="239"/>
    </row>
    <row r="3064" spans="3:3" x14ac:dyDescent="0.2">
      <c r="C3064" s="239"/>
    </row>
    <row r="3065" spans="3:3" x14ac:dyDescent="0.2">
      <c r="C3065" s="239"/>
    </row>
    <row r="3066" spans="3:3" x14ac:dyDescent="0.2">
      <c r="C3066" s="239"/>
    </row>
    <row r="3067" spans="3:3" x14ac:dyDescent="0.2">
      <c r="C3067" s="239"/>
    </row>
    <row r="3068" spans="3:3" x14ac:dyDescent="0.2">
      <c r="C3068" s="239"/>
    </row>
    <row r="3069" spans="3:3" x14ac:dyDescent="0.2">
      <c r="C3069" s="239"/>
    </row>
    <row r="3070" spans="3:3" x14ac:dyDescent="0.2">
      <c r="C3070" s="239"/>
    </row>
    <row r="3071" spans="3:3" x14ac:dyDescent="0.2">
      <c r="C3071" s="239"/>
    </row>
    <row r="3072" spans="3:3" x14ac:dyDescent="0.2">
      <c r="C3072" s="239"/>
    </row>
    <row r="3073" spans="3:3" x14ac:dyDescent="0.2">
      <c r="C3073" s="239"/>
    </row>
    <row r="3074" spans="3:3" x14ac:dyDescent="0.2">
      <c r="C3074" s="239"/>
    </row>
    <row r="3075" spans="3:3" x14ac:dyDescent="0.2">
      <c r="C3075" s="239"/>
    </row>
    <row r="3076" spans="3:3" x14ac:dyDescent="0.2">
      <c r="C3076" s="239"/>
    </row>
    <row r="3077" spans="3:3" x14ac:dyDescent="0.2">
      <c r="C3077" s="239"/>
    </row>
    <row r="3078" spans="3:3" x14ac:dyDescent="0.2">
      <c r="C3078" s="239"/>
    </row>
    <row r="3079" spans="3:3" x14ac:dyDescent="0.2">
      <c r="C3079" s="239"/>
    </row>
    <row r="3080" spans="3:3" x14ac:dyDescent="0.2">
      <c r="C3080" s="239"/>
    </row>
    <row r="3081" spans="3:3" x14ac:dyDescent="0.2">
      <c r="C3081" s="239"/>
    </row>
    <row r="3082" spans="3:3" x14ac:dyDescent="0.2">
      <c r="C3082" s="239"/>
    </row>
    <row r="3083" spans="3:3" x14ac:dyDescent="0.2">
      <c r="C3083" s="239"/>
    </row>
    <row r="3084" spans="3:3" x14ac:dyDescent="0.2">
      <c r="C3084" s="239"/>
    </row>
    <row r="3085" spans="3:3" x14ac:dyDescent="0.2">
      <c r="C3085" s="239"/>
    </row>
    <row r="3086" spans="3:3" x14ac:dyDescent="0.2">
      <c r="C3086" s="239"/>
    </row>
    <row r="3087" spans="3:3" x14ac:dyDescent="0.2">
      <c r="C3087" s="239"/>
    </row>
    <row r="3088" spans="3:3" x14ac:dyDescent="0.2">
      <c r="C3088" s="239"/>
    </row>
    <row r="3089" spans="3:3" x14ac:dyDescent="0.2">
      <c r="C3089" s="239"/>
    </row>
    <row r="3090" spans="3:3" x14ac:dyDescent="0.2">
      <c r="C3090" s="239"/>
    </row>
    <row r="3091" spans="3:3" x14ac:dyDescent="0.2">
      <c r="C3091" s="239"/>
    </row>
    <row r="3092" spans="3:3" x14ac:dyDescent="0.2">
      <c r="C3092" s="239"/>
    </row>
    <row r="3093" spans="3:3" x14ac:dyDescent="0.2">
      <c r="C3093" s="239"/>
    </row>
    <row r="3094" spans="3:3" x14ac:dyDescent="0.2">
      <c r="C3094" s="239"/>
    </row>
    <row r="3095" spans="3:3" x14ac:dyDescent="0.2">
      <c r="C3095" s="239"/>
    </row>
    <row r="3096" spans="3:3" x14ac:dyDescent="0.2">
      <c r="C3096" s="239"/>
    </row>
    <row r="3097" spans="3:3" x14ac:dyDescent="0.2">
      <c r="C3097" s="239"/>
    </row>
    <row r="3098" spans="3:3" x14ac:dyDescent="0.2">
      <c r="C3098" s="239"/>
    </row>
    <row r="3099" spans="3:3" x14ac:dyDescent="0.2">
      <c r="C3099" s="239"/>
    </row>
    <row r="3100" spans="3:3" x14ac:dyDescent="0.2">
      <c r="C3100" s="239"/>
    </row>
    <row r="3101" spans="3:3" x14ac:dyDescent="0.2">
      <c r="C3101" s="239"/>
    </row>
    <row r="3102" spans="3:3" x14ac:dyDescent="0.2">
      <c r="C3102" s="239"/>
    </row>
    <row r="3103" spans="3:3" x14ac:dyDescent="0.2">
      <c r="C3103" s="239"/>
    </row>
    <row r="3104" spans="3:3" x14ac:dyDescent="0.2">
      <c r="C3104" s="239"/>
    </row>
    <row r="3105" spans="3:3" x14ac:dyDescent="0.2">
      <c r="C3105" s="239"/>
    </row>
    <row r="3106" spans="3:3" x14ac:dyDescent="0.2">
      <c r="C3106" s="239"/>
    </row>
    <row r="3107" spans="3:3" x14ac:dyDescent="0.2">
      <c r="C3107" s="239"/>
    </row>
    <row r="3108" spans="3:3" x14ac:dyDescent="0.2">
      <c r="C3108" s="239"/>
    </row>
    <row r="3109" spans="3:3" x14ac:dyDescent="0.2">
      <c r="C3109" s="239"/>
    </row>
    <row r="3110" spans="3:3" x14ac:dyDescent="0.2">
      <c r="C3110" s="239"/>
    </row>
    <row r="3111" spans="3:3" x14ac:dyDescent="0.2">
      <c r="C3111" s="239"/>
    </row>
    <row r="3112" spans="3:3" x14ac:dyDescent="0.2">
      <c r="C3112" s="239"/>
    </row>
    <row r="3113" spans="3:3" x14ac:dyDescent="0.2">
      <c r="C3113" s="239"/>
    </row>
    <row r="3114" spans="3:3" x14ac:dyDescent="0.2">
      <c r="C3114" s="239"/>
    </row>
    <row r="3115" spans="3:3" x14ac:dyDescent="0.2">
      <c r="C3115" s="239"/>
    </row>
    <row r="3116" spans="3:3" x14ac:dyDescent="0.2">
      <c r="C3116" s="239"/>
    </row>
    <row r="3117" spans="3:3" x14ac:dyDescent="0.2">
      <c r="C3117" s="239"/>
    </row>
    <row r="3118" spans="3:3" x14ac:dyDescent="0.2">
      <c r="C3118" s="239"/>
    </row>
    <row r="3119" spans="3:3" x14ac:dyDescent="0.2">
      <c r="C3119" s="239"/>
    </row>
    <row r="3120" spans="3:3" x14ac:dyDescent="0.2">
      <c r="C3120" s="239"/>
    </row>
    <row r="3121" spans="3:3" x14ac:dyDescent="0.2">
      <c r="C3121" s="239"/>
    </row>
    <row r="3122" spans="3:3" x14ac:dyDescent="0.2">
      <c r="C3122" s="239"/>
    </row>
    <row r="3123" spans="3:3" x14ac:dyDescent="0.2">
      <c r="C3123" s="239"/>
    </row>
    <row r="3124" spans="3:3" x14ac:dyDescent="0.2">
      <c r="C3124" s="239"/>
    </row>
    <row r="3125" spans="3:3" x14ac:dyDescent="0.2">
      <c r="C3125" s="239"/>
    </row>
    <row r="3126" spans="3:3" x14ac:dyDescent="0.2">
      <c r="C3126" s="239"/>
    </row>
    <row r="3127" spans="3:3" x14ac:dyDescent="0.2">
      <c r="C3127" s="239"/>
    </row>
    <row r="3128" spans="3:3" x14ac:dyDescent="0.2">
      <c r="C3128" s="239"/>
    </row>
    <row r="3129" spans="3:3" x14ac:dyDescent="0.2">
      <c r="C3129" s="239"/>
    </row>
    <row r="3130" spans="3:3" x14ac:dyDescent="0.2">
      <c r="C3130" s="239"/>
    </row>
    <row r="3131" spans="3:3" x14ac:dyDescent="0.2">
      <c r="C3131" s="239"/>
    </row>
    <row r="3132" spans="3:3" x14ac:dyDescent="0.2">
      <c r="C3132" s="239"/>
    </row>
    <row r="3133" spans="3:3" x14ac:dyDescent="0.2">
      <c r="C3133" s="239"/>
    </row>
    <row r="3134" spans="3:3" x14ac:dyDescent="0.2">
      <c r="C3134" s="239"/>
    </row>
    <row r="3135" spans="3:3" x14ac:dyDescent="0.2">
      <c r="C3135" s="239"/>
    </row>
    <row r="3136" spans="3:3" x14ac:dyDescent="0.2">
      <c r="C3136" s="239"/>
    </row>
    <row r="3137" spans="3:3" x14ac:dyDescent="0.2">
      <c r="C3137" s="239"/>
    </row>
    <row r="3138" spans="3:3" x14ac:dyDescent="0.2">
      <c r="C3138" s="239"/>
    </row>
    <row r="3139" spans="3:3" x14ac:dyDescent="0.2">
      <c r="C3139" s="239"/>
    </row>
    <row r="3140" spans="3:3" x14ac:dyDescent="0.2">
      <c r="C3140" s="239"/>
    </row>
    <row r="3141" spans="3:3" x14ac:dyDescent="0.2">
      <c r="C3141" s="239"/>
    </row>
    <row r="3142" spans="3:3" x14ac:dyDescent="0.2">
      <c r="C3142" s="239"/>
    </row>
    <row r="3143" spans="3:3" x14ac:dyDescent="0.2">
      <c r="C3143" s="239"/>
    </row>
    <row r="3144" spans="3:3" x14ac:dyDescent="0.2">
      <c r="C3144" s="239"/>
    </row>
    <row r="3145" spans="3:3" x14ac:dyDescent="0.2">
      <c r="C3145" s="239"/>
    </row>
    <row r="3146" spans="3:3" x14ac:dyDescent="0.2">
      <c r="C3146" s="239"/>
    </row>
    <row r="3147" spans="3:3" x14ac:dyDescent="0.2">
      <c r="C3147" s="239"/>
    </row>
    <row r="3148" spans="3:3" x14ac:dyDescent="0.2">
      <c r="C3148" s="239"/>
    </row>
    <row r="3149" spans="3:3" x14ac:dyDescent="0.2">
      <c r="C3149" s="239"/>
    </row>
    <row r="3150" spans="3:3" x14ac:dyDescent="0.2">
      <c r="C3150" s="239"/>
    </row>
    <row r="3151" spans="3:3" x14ac:dyDescent="0.2">
      <c r="C3151" s="239"/>
    </row>
    <row r="3152" spans="3:3" x14ac:dyDescent="0.2">
      <c r="C3152" s="239"/>
    </row>
    <row r="3153" spans="3:3" x14ac:dyDescent="0.2">
      <c r="C3153" s="239"/>
    </row>
    <row r="3154" spans="3:3" x14ac:dyDescent="0.2">
      <c r="C3154" s="239"/>
    </row>
    <row r="3155" spans="3:3" x14ac:dyDescent="0.2">
      <c r="C3155" s="239"/>
    </row>
    <row r="3156" spans="3:3" x14ac:dyDescent="0.2">
      <c r="C3156" s="239"/>
    </row>
    <row r="3157" spans="3:3" x14ac:dyDescent="0.2">
      <c r="C3157" s="239"/>
    </row>
    <row r="3158" spans="3:3" x14ac:dyDescent="0.2">
      <c r="C3158" s="239"/>
    </row>
    <row r="3159" spans="3:3" x14ac:dyDescent="0.2">
      <c r="C3159" s="239"/>
    </row>
    <row r="3160" spans="3:3" x14ac:dyDescent="0.2">
      <c r="C3160" s="239"/>
    </row>
    <row r="3161" spans="3:3" x14ac:dyDescent="0.2">
      <c r="C3161" s="239"/>
    </row>
    <row r="3162" spans="3:3" x14ac:dyDescent="0.2">
      <c r="C3162" s="239"/>
    </row>
    <row r="3163" spans="3:3" x14ac:dyDescent="0.2">
      <c r="C3163" s="239"/>
    </row>
    <row r="3164" spans="3:3" x14ac:dyDescent="0.2">
      <c r="C3164" s="239"/>
    </row>
    <row r="3165" spans="3:3" x14ac:dyDescent="0.2">
      <c r="C3165" s="239"/>
    </row>
    <row r="3166" spans="3:3" x14ac:dyDescent="0.2">
      <c r="C3166" s="239"/>
    </row>
    <row r="3167" spans="3:3" x14ac:dyDescent="0.2">
      <c r="C3167" s="239"/>
    </row>
    <row r="3168" spans="3:3" x14ac:dyDescent="0.2">
      <c r="C3168" s="239"/>
    </row>
    <row r="3169" spans="3:3" x14ac:dyDescent="0.2">
      <c r="C3169" s="239"/>
    </row>
    <row r="3170" spans="3:3" x14ac:dyDescent="0.2">
      <c r="C3170" s="239"/>
    </row>
    <row r="3171" spans="3:3" x14ac:dyDescent="0.2">
      <c r="C3171" s="239"/>
    </row>
    <row r="3172" spans="3:3" x14ac:dyDescent="0.2">
      <c r="C3172" s="239"/>
    </row>
    <row r="3173" spans="3:3" x14ac:dyDescent="0.2">
      <c r="C3173" s="239"/>
    </row>
    <row r="3174" spans="3:3" x14ac:dyDescent="0.2">
      <c r="C3174" s="239"/>
    </row>
    <row r="3175" spans="3:3" x14ac:dyDescent="0.2">
      <c r="C3175" s="239"/>
    </row>
    <row r="3176" spans="3:3" x14ac:dyDescent="0.2">
      <c r="C3176" s="239"/>
    </row>
    <row r="3177" spans="3:3" x14ac:dyDescent="0.2">
      <c r="C3177" s="239"/>
    </row>
    <row r="3178" spans="3:3" x14ac:dyDescent="0.2">
      <c r="C3178" s="239"/>
    </row>
    <row r="3179" spans="3:3" x14ac:dyDescent="0.2">
      <c r="C3179" s="239"/>
    </row>
    <row r="3180" spans="3:3" x14ac:dyDescent="0.2">
      <c r="C3180" s="239"/>
    </row>
    <row r="3181" spans="3:3" x14ac:dyDescent="0.2">
      <c r="C3181" s="239"/>
    </row>
    <row r="3182" spans="3:3" x14ac:dyDescent="0.2">
      <c r="C3182" s="239"/>
    </row>
    <row r="3183" spans="3:3" x14ac:dyDescent="0.2">
      <c r="C3183" s="239"/>
    </row>
    <row r="3184" spans="3:3" x14ac:dyDescent="0.2">
      <c r="C3184" s="239"/>
    </row>
    <row r="3185" spans="3:3" x14ac:dyDescent="0.2">
      <c r="C3185" s="239"/>
    </row>
    <row r="3186" spans="3:3" x14ac:dyDescent="0.2">
      <c r="C3186" s="239"/>
    </row>
    <row r="3187" spans="3:3" x14ac:dyDescent="0.2">
      <c r="C3187" s="239"/>
    </row>
    <row r="3188" spans="3:3" x14ac:dyDescent="0.2">
      <c r="C3188" s="239"/>
    </row>
    <row r="3189" spans="3:3" x14ac:dyDescent="0.2">
      <c r="C3189" s="239"/>
    </row>
    <row r="3190" spans="3:3" x14ac:dyDescent="0.2">
      <c r="C3190" s="239"/>
    </row>
    <row r="3191" spans="3:3" x14ac:dyDescent="0.2">
      <c r="C3191" s="239"/>
    </row>
    <row r="3192" spans="3:3" x14ac:dyDescent="0.2">
      <c r="C3192" s="239"/>
    </row>
    <row r="3193" spans="3:3" x14ac:dyDescent="0.2">
      <c r="C3193" s="239"/>
    </row>
    <row r="3194" spans="3:3" x14ac:dyDescent="0.2">
      <c r="C3194" s="239"/>
    </row>
    <row r="3195" spans="3:3" x14ac:dyDescent="0.2">
      <c r="C3195" s="239"/>
    </row>
    <row r="3196" spans="3:3" x14ac:dyDescent="0.2">
      <c r="C3196" s="239"/>
    </row>
    <row r="3197" spans="3:3" x14ac:dyDescent="0.2">
      <c r="C3197" s="239"/>
    </row>
    <row r="3198" spans="3:3" x14ac:dyDescent="0.2">
      <c r="C3198" s="239"/>
    </row>
    <row r="3199" spans="3:3" x14ac:dyDescent="0.2">
      <c r="C3199" s="239"/>
    </row>
    <row r="3200" spans="3:3" x14ac:dyDescent="0.2">
      <c r="C3200" s="239"/>
    </row>
    <row r="3201" spans="3:3" x14ac:dyDescent="0.2">
      <c r="C3201" s="239"/>
    </row>
    <row r="3202" spans="3:3" x14ac:dyDescent="0.2">
      <c r="C3202" s="239"/>
    </row>
    <row r="3203" spans="3:3" x14ac:dyDescent="0.2">
      <c r="C3203" s="239"/>
    </row>
    <row r="3204" spans="3:3" x14ac:dyDescent="0.2">
      <c r="C3204" s="239"/>
    </row>
    <row r="3205" spans="3:3" x14ac:dyDescent="0.2">
      <c r="C3205" s="239"/>
    </row>
    <row r="3206" spans="3:3" x14ac:dyDescent="0.2">
      <c r="C3206" s="239"/>
    </row>
    <row r="3207" spans="3:3" x14ac:dyDescent="0.2">
      <c r="C3207" s="239"/>
    </row>
    <row r="3208" spans="3:3" x14ac:dyDescent="0.2">
      <c r="C3208" s="239"/>
    </row>
    <row r="3209" spans="3:3" x14ac:dyDescent="0.2">
      <c r="C3209" s="239"/>
    </row>
    <row r="3210" spans="3:3" x14ac:dyDescent="0.2">
      <c r="C3210" s="239"/>
    </row>
    <row r="3211" spans="3:3" x14ac:dyDescent="0.2">
      <c r="C3211" s="239"/>
    </row>
    <row r="3212" spans="3:3" x14ac:dyDescent="0.2">
      <c r="C3212" s="239"/>
    </row>
    <row r="3213" spans="3:3" x14ac:dyDescent="0.2">
      <c r="C3213" s="239"/>
    </row>
    <row r="3214" spans="3:3" x14ac:dyDescent="0.2">
      <c r="C3214" s="239"/>
    </row>
    <row r="3215" spans="3:3" x14ac:dyDescent="0.2">
      <c r="C3215" s="239"/>
    </row>
    <row r="3216" spans="3:3" x14ac:dyDescent="0.2">
      <c r="C3216" s="239"/>
    </row>
    <row r="3217" spans="3:3" x14ac:dyDescent="0.2">
      <c r="C3217" s="239"/>
    </row>
    <row r="3218" spans="3:3" x14ac:dyDescent="0.2">
      <c r="C3218" s="239"/>
    </row>
    <row r="3219" spans="3:3" x14ac:dyDescent="0.2">
      <c r="C3219" s="239"/>
    </row>
    <row r="3220" spans="3:3" x14ac:dyDescent="0.2">
      <c r="C3220" s="239"/>
    </row>
    <row r="3221" spans="3:3" x14ac:dyDescent="0.2">
      <c r="C3221" s="239"/>
    </row>
    <row r="3222" spans="3:3" x14ac:dyDescent="0.2">
      <c r="C3222" s="239"/>
    </row>
    <row r="3223" spans="3:3" x14ac:dyDescent="0.2">
      <c r="C3223" s="239"/>
    </row>
    <row r="3224" spans="3:3" x14ac:dyDescent="0.2">
      <c r="C3224" s="239"/>
    </row>
    <row r="3225" spans="3:3" x14ac:dyDescent="0.2">
      <c r="C3225" s="239"/>
    </row>
    <row r="3226" spans="3:3" x14ac:dyDescent="0.2">
      <c r="C3226" s="239"/>
    </row>
    <row r="3227" spans="3:3" x14ac:dyDescent="0.2">
      <c r="C3227" s="239"/>
    </row>
    <row r="3228" spans="3:3" x14ac:dyDescent="0.2">
      <c r="C3228" s="239"/>
    </row>
    <row r="3229" spans="3:3" x14ac:dyDescent="0.2">
      <c r="C3229" s="239"/>
    </row>
    <row r="3230" spans="3:3" x14ac:dyDescent="0.2">
      <c r="C3230" s="239"/>
    </row>
    <row r="3231" spans="3:3" x14ac:dyDescent="0.2">
      <c r="C3231" s="239"/>
    </row>
    <row r="3232" spans="3:3" x14ac:dyDescent="0.2">
      <c r="C3232" s="239"/>
    </row>
    <row r="3233" spans="3:3" x14ac:dyDescent="0.2">
      <c r="C3233" s="239"/>
    </row>
    <row r="3234" spans="3:3" x14ac:dyDescent="0.2">
      <c r="C3234" s="239"/>
    </row>
    <row r="3235" spans="3:3" x14ac:dyDescent="0.2">
      <c r="C3235" s="239"/>
    </row>
    <row r="3236" spans="3:3" x14ac:dyDescent="0.2">
      <c r="C3236" s="239"/>
    </row>
    <row r="3237" spans="3:3" x14ac:dyDescent="0.2">
      <c r="C3237" s="239"/>
    </row>
    <row r="3238" spans="3:3" x14ac:dyDescent="0.2">
      <c r="C3238" s="239"/>
    </row>
    <row r="3239" spans="3:3" x14ac:dyDescent="0.2">
      <c r="C3239" s="239"/>
    </row>
    <row r="3240" spans="3:3" x14ac:dyDescent="0.2">
      <c r="C3240" s="239"/>
    </row>
    <row r="3241" spans="3:3" x14ac:dyDescent="0.2">
      <c r="C3241" s="239"/>
    </row>
    <row r="3242" spans="3:3" x14ac:dyDescent="0.2">
      <c r="C3242" s="239"/>
    </row>
    <row r="3243" spans="3:3" x14ac:dyDescent="0.2">
      <c r="C3243" s="239"/>
    </row>
    <row r="3244" spans="3:3" x14ac:dyDescent="0.2">
      <c r="C3244" s="239"/>
    </row>
    <row r="3245" spans="3:3" x14ac:dyDescent="0.2">
      <c r="C3245" s="239"/>
    </row>
    <row r="3246" spans="3:3" x14ac:dyDescent="0.2">
      <c r="C3246" s="239"/>
    </row>
    <row r="3247" spans="3:3" x14ac:dyDescent="0.2">
      <c r="C3247" s="239"/>
    </row>
    <row r="3248" spans="3:3" x14ac:dyDescent="0.2">
      <c r="C3248" s="239"/>
    </row>
    <row r="3249" spans="3:3" x14ac:dyDescent="0.2">
      <c r="C3249" s="239"/>
    </row>
    <row r="3250" spans="3:3" x14ac:dyDescent="0.2">
      <c r="C3250" s="239"/>
    </row>
    <row r="3251" spans="3:3" x14ac:dyDescent="0.2">
      <c r="C3251" s="239"/>
    </row>
    <row r="3252" spans="3:3" x14ac:dyDescent="0.2">
      <c r="C3252" s="239"/>
    </row>
    <row r="3253" spans="3:3" x14ac:dyDescent="0.2">
      <c r="C3253" s="239"/>
    </row>
    <row r="3254" spans="3:3" x14ac:dyDescent="0.2">
      <c r="C3254" s="239"/>
    </row>
    <row r="3255" spans="3:3" x14ac:dyDescent="0.2">
      <c r="C3255" s="239"/>
    </row>
    <row r="3256" spans="3:3" x14ac:dyDescent="0.2">
      <c r="C3256" s="239"/>
    </row>
    <row r="3257" spans="3:3" x14ac:dyDescent="0.2">
      <c r="C3257" s="239"/>
    </row>
    <row r="3258" spans="3:3" x14ac:dyDescent="0.2">
      <c r="C3258" s="239"/>
    </row>
    <row r="3259" spans="3:3" x14ac:dyDescent="0.2">
      <c r="C3259" s="239"/>
    </row>
    <row r="3260" spans="3:3" x14ac:dyDescent="0.2">
      <c r="C3260" s="239"/>
    </row>
    <row r="3261" spans="3:3" x14ac:dyDescent="0.2">
      <c r="C3261" s="239"/>
    </row>
    <row r="3262" spans="3:3" x14ac:dyDescent="0.2">
      <c r="C3262" s="239"/>
    </row>
    <row r="3263" spans="3:3" x14ac:dyDescent="0.2">
      <c r="C3263" s="239"/>
    </row>
    <row r="3264" spans="3:3" x14ac:dyDescent="0.2">
      <c r="C3264" s="239"/>
    </row>
    <row r="3265" spans="3:3" x14ac:dyDescent="0.2">
      <c r="C3265" s="239"/>
    </row>
    <row r="3266" spans="3:3" x14ac:dyDescent="0.2">
      <c r="C3266" s="239"/>
    </row>
    <row r="3267" spans="3:3" x14ac:dyDescent="0.2">
      <c r="C3267" s="239"/>
    </row>
    <row r="3268" spans="3:3" x14ac:dyDescent="0.2">
      <c r="C3268" s="239"/>
    </row>
    <row r="3269" spans="3:3" x14ac:dyDescent="0.2">
      <c r="C3269" s="239"/>
    </row>
    <row r="3270" spans="3:3" x14ac:dyDescent="0.2">
      <c r="C3270" s="239"/>
    </row>
    <row r="3271" spans="3:3" x14ac:dyDescent="0.2">
      <c r="C3271" s="239"/>
    </row>
    <row r="3272" spans="3:3" x14ac:dyDescent="0.2">
      <c r="C3272" s="239"/>
    </row>
    <row r="3273" spans="3:3" x14ac:dyDescent="0.2">
      <c r="C3273" s="239"/>
    </row>
    <row r="3274" spans="3:3" x14ac:dyDescent="0.2">
      <c r="C3274" s="239"/>
    </row>
    <row r="3275" spans="3:3" x14ac:dyDescent="0.2">
      <c r="C3275" s="239"/>
    </row>
    <row r="3276" spans="3:3" x14ac:dyDescent="0.2">
      <c r="C3276" s="239"/>
    </row>
    <row r="3277" spans="3:3" x14ac:dyDescent="0.2">
      <c r="C3277" s="239"/>
    </row>
    <row r="3278" spans="3:3" x14ac:dyDescent="0.2">
      <c r="C3278" s="239"/>
    </row>
    <row r="3279" spans="3:3" x14ac:dyDescent="0.2">
      <c r="C3279" s="239"/>
    </row>
    <row r="3280" spans="3:3" x14ac:dyDescent="0.2">
      <c r="C3280" s="239"/>
    </row>
    <row r="3281" spans="3:3" x14ac:dyDescent="0.2">
      <c r="C3281" s="239"/>
    </row>
    <row r="3282" spans="3:3" x14ac:dyDescent="0.2">
      <c r="C3282" s="239"/>
    </row>
    <row r="3283" spans="3:3" x14ac:dyDescent="0.2">
      <c r="C3283" s="239"/>
    </row>
    <row r="3284" spans="3:3" x14ac:dyDescent="0.2">
      <c r="C3284" s="239"/>
    </row>
    <row r="3285" spans="3:3" x14ac:dyDescent="0.2">
      <c r="C3285" s="239"/>
    </row>
    <row r="3286" spans="3:3" x14ac:dyDescent="0.2">
      <c r="C3286" s="239"/>
    </row>
    <row r="3287" spans="3:3" x14ac:dyDescent="0.2">
      <c r="C3287" s="239"/>
    </row>
    <row r="3288" spans="3:3" x14ac:dyDescent="0.2">
      <c r="C3288" s="239"/>
    </row>
    <row r="3289" spans="3:3" x14ac:dyDescent="0.2">
      <c r="C3289" s="239"/>
    </row>
    <row r="3290" spans="3:3" x14ac:dyDescent="0.2">
      <c r="C3290" s="239"/>
    </row>
    <row r="3291" spans="3:3" x14ac:dyDescent="0.2">
      <c r="C3291" s="239"/>
    </row>
    <row r="3292" spans="3:3" x14ac:dyDescent="0.2">
      <c r="C3292" s="239"/>
    </row>
    <row r="3293" spans="3:3" x14ac:dyDescent="0.2">
      <c r="C3293" s="239"/>
    </row>
    <row r="3294" spans="3:3" x14ac:dyDescent="0.2">
      <c r="C3294" s="239"/>
    </row>
    <row r="3295" spans="3:3" x14ac:dyDescent="0.2">
      <c r="C3295" s="239"/>
    </row>
    <row r="3296" spans="3:3" x14ac:dyDescent="0.2">
      <c r="C3296" s="239"/>
    </row>
    <row r="3297" spans="3:3" x14ac:dyDescent="0.2">
      <c r="C3297" s="239"/>
    </row>
    <row r="3298" spans="3:3" x14ac:dyDescent="0.2">
      <c r="C3298" s="239"/>
    </row>
    <row r="3299" spans="3:3" x14ac:dyDescent="0.2">
      <c r="C3299" s="239"/>
    </row>
    <row r="3300" spans="3:3" x14ac:dyDescent="0.2">
      <c r="C3300" s="239"/>
    </row>
    <row r="3301" spans="3:3" x14ac:dyDescent="0.2">
      <c r="C3301" s="239"/>
    </row>
    <row r="3302" spans="3:3" x14ac:dyDescent="0.2">
      <c r="C3302" s="239"/>
    </row>
    <row r="3303" spans="3:3" x14ac:dyDescent="0.2">
      <c r="C3303" s="239"/>
    </row>
    <row r="3304" spans="3:3" x14ac:dyDescent="0.2">
      <c r="C3304" s="239"/>
    </row>
    <row r="3305" spans="3:3" x14ac:dyDescent="0.2">
      <c r="C3305" s="239"/>
    </row>
    <row r="3306" spans="3:3" x14ac:dyDescent="0.2">
      <c r="C3306" s="239"/>
    </row>
    <row r="3307" spans="3:3" x14ac:dyDescent="0.2">
      <c r="C3307" s="239"/>
    </row>
    <row r="3308" spans="3:3" x14ac:dyDescent="0.2">
      <c r="C3308" s="239"/>
    </row>
    <row r="3309" spans="3:3" x14ac:dyDescent="0.2">
      <c r="C3309" s="239"/>
    </row>
    <row r="3310" spans="3:3" x14ac:dyDescent="0.2">
      <c r="C3310" s="239"/>
    </row>
    <row r="3311" spans="3:3" x14ac:dyDescent="0.2">
      <c r="C3311" s="239"/>
    </row>
    <row r="3312" spans="3:3" x14ac:dyDescent="0.2">
      <c r="C3312" s="239"/>
    </row>
    <row r="3313" spans="3:3" x14ac:dyDescent="0.2">
      <c r="C3313" s="239"/>
    </row>
    <row r="3314" spans="3:3" x14ac:dyDescent="0.2">
      <c r="C3314" s="239"/>
    </row>
    <row r="3315" spans="3:3" x14ac:dyDescent="0.2">
      <c r="C3315" s="239"/>
    </row>
    <row r="3316" spans="3:3" x14ac:dyDescent="0.2">
      <c r="C3316" s="239"/>
    </row>
    <row r="3317" spans="3:3" x14ac:dyDescent="0.2">
      <c r="C3317" s="239"/>
    </row>
    <row r="3318" spans="3:3" x14ac:dyDescent="0.2">
      <c r="C3318" s="239"/>
    </row>
    <row r="3319" spans="3:3" x14ac:dyDescent="0.2">
      <c r="C3319" s="239"/>
    </row>
    <row r="3320" spans="3:3" x14ac:dyDescent="0.2">
      <c r="C3320" s="239"/>
    </row>
    <row r="3321" spans="3:3" x14ac:dyDescent="0.2">
      <c r="C3321" s="239"/>
    </row>
    <row r="3322" spans="3:3" x14ac:dyDescent="0.2">
      <c r="C3322" s="239"/>
    </row>
    <row r="3323" spans="3:3" x14ac:dyDescent="0.2">
      <c r="C3323" s="239"/>
    </row>
    <row r="3324" spans="3:3" x14ac:dyDescent="0.2">
      <c r="C3324" s="239"/>
    </row>
    <row r="3325" spans="3:3" x14ac:dyDescent="0.2">
      <c r="C3325" s="239"/>
    </row>
    <row r="3326" spans="3:3" x14ac:dyDescent="0.2">
      <c r="C3326" s="239"/>
    </row>
    <row r="3327" spans="3:3" x14ac:dyDescent="0.2">
      <c r="C3327" s="239"/>
    </row>
    <row r="3328" spans="3:3" x14ac:dyDescent="0.2">
      <c r="C3328" s="239"/>
    </row>
    <row r="3329" spans="3:3" x14ac:dyDescent="0.2">
      <c r="C3329" s="239"/>
    </row>
    <row r="3330" spans="3:3" x14ac:dyDescent="0.2">
      <c r="C3330" s="239"/>
    </row>
    <row r="3331" spans="3:3" x14ac:dyDescent="0.2">
      <c r="C3331" s="239"/>
    </row>
    <row r="3332" spans="3:3" x14ac:dyDescent="0.2">
      <c r="C3332" s="239"/>
    </row>
    <row r="3333" spans="3:3" x14ac:dyDescent="0.2">
      <c r="C3333" s="239"/>
    </row>
    <row r="3334" spans="3:3" x14ac:dyDescent="0.2">
      <c r="C3334" s="239"/>
    </row>
    <row r="3335" spans="3:3" x14ac:dyDescent="0.2">
      <c r="C3335" s="239"/>
    </row>
    <row r="3336" spans="3:3" x14ac:dyDescent="0.2">
      <c r="C3336" s="239"/>
    </row>
    <row r="3337" spans="3:3" x14ac:dyDescent="0.2">
      <c r="C3337" s="239"/>
    </row>
    <row r="3338" spans="3:3" x14ac:dyDescent="0.2">
      <c r="C3338" s="239"/>
    </row>
    <row r="3339" spans="3:3" x14ac:dyDescent="0.2">
      <c r="C3339" s="239"/>
    </row>
    <row r="3340" spans="3:3" x14ac:dyDescent="0.2">
      <c r="C3340" s="239"/>
    </row>
    <row r="3341" spans="3:3" x14ac:dyDescent="0.2">
      <c r="C3341" s="239"/>
    </row>
    <row r="3342" spans="3:3" x14ac:dyDescent="0.2">
      <c r="C3342" s="239"/>
    </row>
    <row r="3343" spans="3:3" x14ac:dyDescent="0.2">
      <c r="C3343" s="239"/>
    </row>
    <row r="3344" spans="3:3" x14ac:dyDescent="0.2">
      <c r="C3344" s="239"/>
    </row>
    <row r="3345" spans="3:3" x14ac:dyDescent="0.2">
      <c r="C3345" s="239"/>
    </row>
    <row r="3346" spans="3:3" x14ac:dyDescent="0.2">
      <c r="C3346" s="239"/>
    </row>
    <row r="3347" spans="3:3" x14ac:dyDescent="0.2">
      <c r="C3347" s="239"/>
    </row>
    <row r="3348" spans="3:3" x14ac:dyDescent="0.2">
      <c r="C3348" s="239"/>
    </row>
    <row r="3349" spans="3:3" x14ac:dyDescent="0.2">
      <c r="C3349" s="239"/>
    </row>
    <row r="3350" spans="3:3" x14ac:dyDescent="0.2">
      <c r="C3350" s="239"/>
    </row>
    <row r="3351" spans="3:3" x14ac:dyDescent="0.2">
      <c r="C3351" s="239"/>
    </row>
    <row r="3352" spans="3:3" x14ac:dyDescent="0.2">
      <c r="C3352" s="239"/>
    </row>
    <row r="3353" spans="3:3" x14ac:dyDescent="0.2">
      <c r="C3353" s="239"/>
    </row>
    <row r="3354" spans="3:3" x14ac:dyDescent="0.2">
      <c r="C3354" s="239"/>
    </row>
    <row r="3355" spans="3:3" x14ac:dyDescent="0.2">
      <c r="C3355" s="239"/>
    </row>
    <row r="3356" spans="3:3" x14ac:dyDescent="0.2">
      <c r="C3356" s="239"/>
    </row>
    <row r="3357" spans="3:3" x14ac:dyDescent="0.2">
      <c r="C3357" s="239"/>
    </row>
    <row r="3358" spans="3:3" x14ac:dyDescent="0.2">
      <c r="C3358" s="239"/>
    </row>
    <row r="3359" spans="3:3" x14ac:dyDescent="0.2">
      <c r="C3359" s="239"/>
    </row>
    <row r="3360" spans="3:3" x14ac:dyDescent="0.2">
      <c r="C3360" s="239"/>
    </row>
    <row r="3361" spans="3:3" x14ac:dyDescent="0.2">
      <c r="C3361" s="239"/>
    </row>
    <row r="3362" spans="3:3" x14ac:dyDescent="0.2">
      <c r="C3362" s="239"/>
    </row>
    <row r="3363" spans="3:3" x14ac:dyDescent="0.2">
      <c r="C3363" s="239"/>
    </row>
    <row r="3364" spans="3:3" x14ac:dyDescent="0.2">
      <c r="C3364" s="239"/>
    </row>
    <row r="3365" spans="3:3" x14ac:dyDescent="0.2">
      <c r="C3365" s="239"/>
    </row>
    <row r="3366" spans="3:3" x14ac:dyDescent="0.2">
      <c r="C3366" s="239"/>
    </row>
    <row r="3367" spans="3:3" x14ac:dyDescent="0.2">
      <c r="C3367" s="239"/>
    </row>
    <row r="3368" spans="3:3" x14ac:dyDescent="0.2">
      <c r="C3368" s="239"/>
    </row>
    <row r="3369" spans="3:3" x14ac:dyDescent="0.2">
      <c r="C3369" s="239"/>
    </row>
    <row r="3370" spans="3:3" x14ac:dyDescent="0.2">
      <c r="C3370" s="239"/>
    </row>
    <row r="3371" spans="3:3" x14ac:dyDescent="0.2">
      <c r="C3371" s="239"/>
    </row>
    <row r="3372" spans="3:3" x14ac:dyDescent="0.2">
      <c r="C3372" s="239"/>
    </row>
    <row r="3373" spans="3:3" x14ac:dyDescent="0.2">
      <c r="C3373" s="239"/>
    </row>
    <row r="3374" spans="3:3" x14ac:dyDescent="0.2">
      <c r="C3374" s="239"/>
    </row>
    <row r="3375" spans="3:3" x14ac:dyDescent="0.2">
      <c r="C3375" s="239"/>
    </row>
    <row r="3376" spans="3:3" x14ac:dyDescent="0.2">
      <c r="C3376" s="239"/>
    </row>
    <row r="3377" spans="3:3" x14ac:dyDescent="0.2">
      <c r="C3377" s="239"/>
    </row>
    <row r="3378" spans="3:3" x14ac:dyDescent="0.2">
      <c r="C3378" s="239"/>
    </row>
    <row r="3379" spans="3:3" x14ac:dyDescent="0.2">
      <c r="C3379" s="239"/>
    </row>
    <row r="3380" spans="3:3" x14ac:dyDescent="0.2">
      <c r="C3380" s="239"/>
    </row>
    <row r="3381" spans="3:3" x14ac:dyDescent="0.2">
      <c r="C3381" s="239"/>
    </row>
    <row r="3382" spans="3:3" x14ac:dyDescent="0.2">
      <c r="C3382" s="239"/>
    </row>
    <row r="3383" spans="3:3" x14ac:dyDescent="0.2">
      <c r="C3383" s="239"/>
    </row>
    <row r="3384" spans="3:3" x14ac:dyDescent="0.2">
      <c r="C3384" s="239"/>
    </row>
    <row r="3385" spans="3:3" x14ac:dyDescent="0.2">
      <c r="C3385" s="239"/>
    </row>
    <row r="3386" spans="3:3" x14ac:dyDescent="0.2">
      <c r="C3386" s="239"/>
    </row>
    <row r="3387" spans="3:3" x14ac:dyDescent="0.2">
      <c r="C3387" s="239"/>
    </row>
    <row r="3388" spans="3:3" x14ac:dyDescent="0.2">
      <c r="C3388" s="239"/>
    </row>
    <row r="3389" spans="3:3" x14ac:dyDescent="0.2">
      <c r="C3389" s="239"/>
    </row>
    <row r="3390" spans="3:3" x14ac:dyDescent="0.2">
      <c r="C3390" s="239"/>
    </row>
    <row r="3391" spans="3:3" x14ac:dyDescent="0.2">
      <c r="C3391" s="239"/>
    </row>
    <row r="3392" spans="3:3" x14ac:dyDescent="0.2">
      <c r="C3392" s="239"/>
    </row>
    <row r="3393" spans="3:3" x14ac:dyDescent="0.2">
      <c r="C3393" s="239"/>
    </row>
    <row r="3394" spans="3:3" x14ac:dyDescent="0.2">
      <c r="C3394" s="239"/>
    </row>
    <row r="3395" spans="3:3" x14ac:dyDescent="0.2">
      <c r="C3395" s="239"/>
    </row>
    <row r="3396" spans="3:3" x14ac:dyDescent="0.2">
      <c r="C3396" s="239"/>
    </row>
    <row r="3397" spans="3:3" x14ac:dyDescent="0.2">
      <c r="C3397" s="239"/>
    </row>
    <row r="3398" spans="3:3" x14ac:dyDescent="0.2">
      <c r="C3398" s="239"/>
    </row>
    <row r="3399" spans="3:3" x14ac:dyDescent="0.2">
      <c r="C3399" s="239"/>
    </row>
    <row r="3400" spans="3:3" x14ac:dyDescent="0.2">
      <c r="C3400" s="239"/>
    </row>
    <row r="3401" spans="3:3" x14ac:dyDescent="0.2">
      <c r="C3401" s="239"/>
    </row>
    <row r="3402" spans="3:3" x14ac:dyDescent="0.2">
      <c r="C3402" s="239"/>
    </row>
    <row r="3403" spans="3:3" x14ac:dyDescent="0.2">
      <c r="C3403" s="239"/>
    </row>
    <row r="3404" spans="3:3" x14ac:dyDescent="0.2">
      <c r="C3404" s="239"/>
    </row>
    <row r="3405" spans="3:3" x14ac:dyDescent="0.2">
      <c r="C3405" s="239"/>
    </row>
    <row r="3406" spans="3:3" x14ac:dyDescent="0.2">
      <c r="C3406" s="239"/>
    </row>
    <row r="3407" spans="3:3" x14ac:dyDescent="0.2">
      <c r="C3407" s="239"/>
    </row>
    <row r="3408" spans="3:3" x14ac:dyDescent="0.2">
      <c r="C3408" s="239"/>
    </row>
    <row r="3409" spans="3:3" x14ac:dyDescent="0.2">
      <c r="C3409" s="239"/>
    </row>
    <row r="3410" spans="3:3" x14ac:dyDescent="0.2">
      <c r="C3410" s="239"/>
    </row>
    <row r="3411" spans="3:3" x14ac:dyDescent="0.2">
      <c r="C3411" s="239"/>
    </row>
    <row r="3412" spans="3:3" x14ac:dyDescent="0.2">
      <c r="C3412" s="239"/>
    </row>
    <row r="3413" spans="3:3" x14ac:dyDescent="0.2">
      <c r="C3413" s="239"/>
    </row>
    <row r="3414" spans="3:3" x14ac:dyDescent="0.2">
      <c r="C3414" s="239"/>
    </row>
    <row r="3415" spans="3:3" x14ac:dyDescent="0.2">
      <c r="C3415" s="239"/>
    </row>
    <row r="3416" spans="3:3" x14ac:dyDescent="0.2">
      <c r="C3416" s="239"/>
    </row>
    <row r="3417" spans="3:3" x14ac:dyDescent="0.2">
      <c r="C3417" s="239"/>
    </row>
    <row r="3418" spans="3:3" x14ac:dyDescent="0.2">
      <c r="C3418" s="239"/>
    </row>
    <row r="3419" spans="3:3" x14ac:dyDescent="0.2">
      <c r="C3419" s="239"/>
    </row>
    <row r="3420" spans="3:3" x14ac:dyDescent="0.2">
      <c r="C3420" s="239"/>
    </row>
    <row r="3421" spans="3:3" x14ac:dyDescent="0.2">
      <c r="C3421" s="239"/>
    </row>
    <row r="3422" spans="3:3" x14ac:dyDescent="0.2">
      <c r="C3422" s="239"/>
    </row>
    <row r="3423" spans="3:3" x14ac:dyDescent="0.2">
      <c r="C3423" s="239"/>
    </row>
    <row r="3424" spans="3:3" x14ac:dyDescent="0.2">
      <c r="C3424" s="239"/>
    </row>
    <row r="3425" spans="3:3" x14ac:dyDescent="0.2">
      <c r="C3425" s="239"/>
    </row>
    <row r="3426" spans="3:3" x14ac:dyDescent="0.2">
      <c r="C3426" s="239"/>
    </row>
    <row r="3427" spans="3:3" x14ac:dyDescent="0.2">
      <c r="C3427" s="239"/>
    </row>
    <row r="3428" spans="3:3" x14ac:dyDescent="0.2">
      <c r="C3428" s="239"/>
    </row>
    <row r="3429" spans="3:3" x14ac:dyDescent="0.2">
      <c r="C3429" s="239"/>
    </row>
    <row r="3430" spans="3:3" x14ac:dyDescent="0.2">
      <c r="C3430" s="239"/>
    </row>
    <row r="3431" spans="3:3" x14ac:dyDescent="0.2">
      <c r="C3431" s="239"/>
    </row>
    <row r="3432" spans="3:3" x14ac:dyDescent="0.2">
      <c r="C3432" s="239"/>
    </row>
    <row r="3433" spans="3:3" x14ac:dyDescent="0.2">
      <c r="C3433" s="239"/>
    </row>
    <row r="3434" spans="3:3" x14ac:dyDescent="0.2">
      <c r="C3434" s="239"/>
    </row>
    <row r="3435" spans="3:3" x14ac:dyDescent="0.2">
      <c r="C3435" s="239"/>
    </row>
    <row r="3436" spans="3:3" x14ac:dyDescent="0.2">
      <c r="C3436" s="239"/>
    </row>
    <row r="3437" spans="3:3" x14ac:dyDescent="0.2">
      <c r="C3437" s="239"/>
    </row>
    <row r="3438" spans="3:3" x14ac:dyDescent="0.2">
      <c r="C3438" s="239"/>
    </row>
    <row r="3439" spans="3:3" x14ac:dyDescent="0.2">
      <c r="C3439" s="239"/>
    </row>
    <row r="3440" spans="3:3" x14ac:dyDescent="0.2">
      <c r="C3440" s="239"/>
    </row>
    <row r="3441" spans="3:3" x14ac:dyDescent="0.2">
      <c r="C3441" s="239"/>
    </row>
    <row r="3442" spans="3:3" x14ac:dyDescent="0.2">
      <c r="C3442" s="239"/>
    </row>
    <row r="3443" spans="3:3" x14ac:dyDescent="0.2">
      <c r="C3443" s="239"/>
    </row>
    <row r="3444" spans="3:3" x14ac:dyDescent="0.2">
      <c r="C3444" s="239"/>
    </row>
    <row r="3445" spans="3:3" x14ac:dyDescent="0.2">
      <c r="C3445" s="239"/>
    </row>
    <row r="3446" spans="3:3" x14ac:dyDescent="0.2">
      <c r="C3446" s="239"/>
    </row>
    <row r="3447" spans="3:3" x14ac:dyDescent="0.2">
      <c r="C3447" s="239"/>
    </row>
    <row r="3448" spans="3:3" x14ac:dyDescent="0.2">
      <c r="C3448" s="239"/>
    </row>
    <row r="3449" spans="3:3" x14ac:dyDescent="0.2">
      <c r="C3449" s="239"/>
    </row>
    <row r="3450" spans="3:3" x14ac:dyDescent="0.2">
      <c r="C3450" s="239"/>
    </row>
    <row r="3451" spans="3:3" x14ac:dyDescent="0.2">
      <c r="C3451" s="239"/>
    </row>
    <row r="3452" spans="3:3" x14ac:dyDescent="0.2">
      <c r="C3452" s="239"/>
    </row>
    <row r="3453" spans="3:3" x14ac:dyDescent="0.2">
      <c r="C3453" s="239"/>
    </row>
    <row r="3454" spans="3:3" x14ac:dyDescent="0.2">
      <c r="C3454" s="239"/>
    </row>
    <row r="3455" spans="3:3" x14ac:dyDescent="0.2">
      <c r="C3455" s="239"/>
    </row>
    <row r="3456" spans="3:3" x14ac:dyDescent="0.2">
      <c r="C3456" s="239"/>
    </row>
    <row r="3457" spans="3:3" x14ac:dyDescent="0.2">
      <c r="C3457" s="239"/>
    </row>
    <row r="3458" spans="3:3" x14ac:dyDescent="0.2">
      <c r="C3458" s="239"/>
    </row>
    <row r="3459" spans="3:3" x14ac:dyDescent="0.2">
      <c r="C3459" s="239"/>
    </row>
    <row r="3460" spans="3:3" x14ac:dyDescent="0.2">
      <c r="C3460" s="239"/>
    </row>
    <row r="3461" spans="3:3" x14ac:dyDescent="0.2">
      <c r="C3461" s="239"/>
    </row>
    <row r="3462" spans="3:3" x14ac:dyDescent="0.2">
      <c r="C3462" s="239"/>
    </row>
    <row r="3463" spans="3:3" x14ac:dyDescent="0.2">
      <c r="C3463" s="239"/>
    </row>
    <row r="3464" spans="3:3" x14ac:dyDescent="0.2">
      <c r="C3464" s="239"/>
    </row>
    <row r="3465" spans="3:3" x14ac:dyDescent="0.2">
      <c r="C3465" s="239"/>
    </row>
    <row r="3466" spans="3:3" x14ac:dyDescent="0.2">
      <c r="C3466" s="239"/>
    </row>
    <row r="3467" spans="3:3" x14ac:dyDescent="0.2">
      <c r="C3467" s="239"/>
    </row>
    <row r="3468" spans="3:3" x14ac:dyDescent="0.2">
      <c r="C3468" s="239"/>
    </row>
    <row r="3469" spans="3:3" x14ac:dyDescent="0.2">
      <c r="C3469" s="239"/>
    </row>
    <row r="3470" spans="3:3" x14ac:dyDescent="0.2">
      <c r="C3470" s="239"/>
    </row>
    <row r="3471" spans="3:3" x14ac:dyDescent="0.2">
      <c r="C3471" s="239"/>
    </row>
    <row r="3472" spans="3:3" x14ac:dyDescent="0.2">
      <c r="C3472" s="239"/>
    </row>
    <row r="3473" spans="3:3" x14ac:dyDescent="0.2">
      <c r="C3473" s="239"/>
    </row>
    <row r="3474" spans="3:3" x14ac:dyDescent="0.2">
      <c r="C3474" s="239"/>
    </row>
    <row r="3475" spans="3:3" x14ac:dyDescent="0.2">
      <c r="C3475" s="239"/>
    </row>
    <row r="3476" spans="3:3" x14ac:dyDescent="0.2">
      <c r="C3476" s="239"/>
    </row>
    <row r="3477" spans="3:3" x14ac:dyDescent="0.2">
      <c r="C3477" s="239"/>
    </row>
    <row r="3478" spans="3:3" x14ac:dyDescent="0.2">
      <c r="C3478" s="239"/>
    </row>
    <row r="3479" spans="3:3" x14ac:dyDescent="0.2">
      <c r="C3479" s="239"/>
    </row>
    <row r="3480" spans="3:3" x14ac:dyDescent="0.2">
      <c r="C3480" s="239"/>
    </row>
    <row r="3481" spans="3:3" x14ac:dyDescent="0.2">
      <c r="C3481" s="239"/>
    </row>
    <row r="3482" spans="3:3" x14ac:dyDescent="0.2">
      <c r="C3482" s="239"/>
    </row>
    <row r="3483" spans="3:3" x14ac:dyDescent="0.2">
      <c r="C3483" s="239"/>
    </row>
    <row r="3484" spans="3:3" x14ac:dyDescent="0.2">
      <c r="C3484" s="239"/>
    </row>
    <row r="3485" spans="3:3" x14ac:dyDescent="0.2">
      <c r="C3485" s="239"/>
    </row>
    <row r="3486" spans="3:3" x14ac:dyDescent="0.2">
      <c r="C3486" s="239"/>
    </row>
    <row r="3487" spans="3:3" x14ac:dyDescent="0.2">
      <c r="C3487" s="239"/>
    </row>
    <row r="3488" spans="3:3" x14ac:dyDescent="0.2">
      <c r="C3488" s="239"/>
    </row>
    <row r="3489" spans="3:3" x14ac:dyDescent="0.2">
      <c r="C3489" s="239"/>
    </row>
    <row r="3490" spans="3:3" x14ac:dyDescent="0.2">
      <c r="C3490" s="239"/>
    </row>
    <row r="3491" spans="3:3" x14ac:dyDescent="0.2">
      <c r="C3491" s="239"/>
    </row>
    <row r="3492" spans="3:3" x14ac:dyDescent="0.2">
      <c r="C3492" s="239"/>
    </row>
    <row r="3493" spans="3:3" x14ac:dyDescent="0.2">
      <c r="C3493" s="239"/>
    </row>
    <row r="3494" spans="3:3" x14ac:dyDescent="0.2">
      <c r="C3494" s="239"/>
    </row>
    <row r="3495" spans="3:3" x14ac:dyDescent="0.2">
      <c r="C3495" s="239"/>
    </row>
    <row r="3496" spans="3:3" x14ac:dyDescent="0.2">
      <c r="C3496" s="239"/>
    </row>
    <row r="3497" spans="3:3" x14ac:dyDescent="0.2">
      <c r="C3497" s="239"/>
    </row>
    <row r="3498" spans="3:3" x14ac:dyDescent="0.2">
      <c r="C3498" s="239"/>
    </row>
    <row r="3499" spans="3:3" x14ac:dyDescent="0.2">
      <c r="C3499" s="239"/>
    </row>
    <row r="3500" spans="3:3" x14ac:dyDescent="0.2">
      <c r="C3500" s="239"/>
    </row>
    <row r="3501" spans="3:3" x14ac:dyDescent="0.2">
      <c r="C3501" s="239"/>
    </row>
    <row r="3502" spans="3:3" x14ac:dyDescent="0.2">
      <c r="C3502" s="239"/>
    </row>
    <row r="3503" spans="3:3" x14ac:dyDescent="0.2">
      <c r="C3503" s="239"/>
    </row>
    <row r="3504" spans="3:3" x14ac:dyDescent="0.2">
      <c r="C3504" s="239"/>
    </row>
    <row r="3505" spans="3:3" x14ac:dyDescent="0.2">
      <c r="C3505" s="239"/>
    </row>
    <row r="3506" spans="3:3" x14ac:dyDescent="0.2">
      <c r="C3506" s="239"/>
    </row>
    <row r="3507" spans="3:3" x14ac:dyDescent="0.2">
      <c r="C3507" s="239"/>
    </row>
    <row r="3508" spans="3:3" x14ac:dyDescent="0.2">
      <c r="C3508" s="239"/>
    </row>
    <row r="3509" spans="3:3" x14ac:dyDescent="0.2">
      <c r="C3509" s="239"/>
    </row>
    <row r="3510" spans="3:3" x14ac:dyDescent="0.2">
      <c r="C3510" s="239"/>
    </row>
    <row r="3511" spans="3:3" x14ac:dyDescent="0.2">
      <c r="C3511" s="239"/>
    </row>
    <row r="3512" spans="3:3" x14ac:dyDescent="0.2">
      <c r="C3512" s="239"/>
    </row>
    <row r="3513" spans="3:3" x14ac:dyDescent="0.2">
      <c r="C3513" s="239"/>
    </row>
    <row r="3514" spans="3:3" x14ac:dyDescent="0.2">
      <c r="C3514" s="239"/>
    </row>
    <row r="3515" spans="3:3" x14ac:dyDescent="0.2">
      <c r="C3515" s="239"/>
    </row>
    <row r="3516" spans="3:3" x14ac:dyDescent="0.2">
      <c r="C3516" s="239"/>
    </row>
    <row r="3517" spans="3:3" x14ac:dyDescent="0.2">
      <c r="C3517" s="239"/>
    </row>
    <row r="3518" spans="3:3" x14ac:dyDescent="0.2">
      <c r="C3518" s="239"/>
    </row>
    <row r="3519" spans="3:3" x14ac:dyDescent="0.2">
      <c r="C3519" s="239"/>
    </row>
    <row r="3520" spans="3:3" x14ac:dyDescent="0.2">
      <c r="C3520" s="239"/>
    </row>
    <row r="3521" spans="3:3" x14ac:dyDescent="0.2">
      <c r="C3521" s="239"/>
    </row>
    <row r="3522" spans="3:3" x14ac:dyDescent="0.2">
      <c r="C3522" s="239"/>
    </row>
    <row r="3523" spans="3:3" x14ac:dyDescent="0.2">
      <c r="C3523" s="239"/>
    </row>
    <row r="3524" spans="3:3" x14ac:dyDescent="0.2">
      <c r="C3524" s="239"/>
    </row>
    <row r="3525" spans="3:3" x14ac:dyDescent="0.2">
      <c r="C3525" s="239"/>
    </row>
    <row r="3526" spans="3:3" x14ac:dyDescent="0.2">
      <c r="C3526" s="239"/>
    </row>
    <row r="3527" spans="3:3" x14ac:dyDescent="0.2">
      <c r="C3527" s="239"/>
    </row>
    <row r="3528" spans="3:3" x14ac:dyDescent="0.2">
      <c r="C3528" s="239"/>
    </row>
    <row r="3529" spans="3:3" x14ac:dyDescent="0.2">
      <c r="C3529" s="239"/>
    </row>
    <row r="3530" spans="3:3" x14ac:dyDescent="0.2">
      <c r="C3530" s="239"/>
    </row>
    <row r="3531" spans="3:3" x14ac:dyDescent="0.2">
      <c r="C3531" s="239"/>
    </row>
    <row r="3532" spans="3:3" x14ac:dyDescent="0.2">
      <c r="C3532" s="239"/>
    </row>
    <row r="3533" spans="3:3" x14ac:dyDescent="0.2">
      <c r="C3533" s="239"/>
    </row>
    <row r="3534" spans="3:3" x14ac:dyDescent="0.2">
      <c r="C3534" s="239"/>
    </row>
    <row r="3535" spans="3:3" x14ac:dyDescent="0.2">
      <c r="C3535" s="239"/>
    </row>
    <row r="3536" spans="3:3" x14ac:dyDescent="0.2">
      <c r="C3536" s="239"/>
    </row>
    <row r="3537" spans="3:3" x14ac:dyDescent="0.2">
      <c r="C3537" s="239"/>
    </row>
    <row r="3538" spans="3:3" x14ac:dyDescent="0.2">
      <c r="C3538" s="239"/>
    </row>
    <row r="3539" spans="3:3" x14ac:dyDescent="0.2">
      <c r="C3539" s="239"/>
    </row>
    <row r="3540" spans="3:3" x14ac:dyDescent="0.2">
      <c r="C3540" s="239"/>
    </row>
    <row r="3541" spans="3:3" x14ac:dyDescent="0.2">
      <c r="C3541" s="239"/>
    </row>
    <row r="3542" spans="3:3" x14ac:dyDescent="0.2">
      <c r="C3542" s="239"/>
    </row>
    <row r="3543" spans="3:3" x14ac:dyDescent="0.2">
      <c r="C3543" s="239"/>
    </row>
    <row r="3544" spans="3:3" x14ac:dyDescent="0.2">
      <c r="C3544" s="239"/>
    </row>
    <row r="3545" spans="3:3" x14ac:dyDescent="0.2">
      <c r="C3545" s="239"/>
    </row>
    <row r="3546" spans="3:3" x14ac:dyDescent="0.2">
      <c r="C3546" s="239"/>
    </row>
    <row r="3547" spans="3:3" x14ac:dyDescent="0.2">
      <c r="C3547" s="239"/>
    </row>
    <row r="3548" spans="3:3" x14ac:dyDescent="0.2">
      <c r="C3548" s="239"/>
    </row>
    <row r="3549" spans="3:3" x14ac:dyDescent="0.2">
      <c r="C3549" s="239"/>
    </row>
    <row r="3550" spans="3:3" x14ac:dyDescent="0.2">
      <c r="C3550" s="239"/>
    </row>
    <row r="3551" spans="3:3" x14ac:dyDescent="0.2">
      <c r="C3551" s="239"/>
    </row>
    <row r="3552" spans="3:3" x14ac:dyDescent="0.2">
      <c r="C3552" s="239"/>
    </row>
    <row r="3553" spans="3:3" x14ac:dyDescent="0.2">
      <c r="C3553" s="239"/>
    </row>
    <row r="3554" spans="3:3" x14ac:dyDescent="0.2">
      <c r="C3554" s="239"/>
    </row>
    <row r="3555" spans="3:3" x14ac:dyDescent="0.2">
      <c r="C3555" s="239"/>
    </row>
    <row r="3556" spans="3:3" x14ac:dyDescent="0.2">
      <c r="C3556" s="239"/>
    </row>
    <row r="3557" spans="3:3" x14ac:dyDescent="0.2">
      <c r="C3557" s="239"/>
    </row>
    <row r="3558" spans="3:3" x14ac:dyDescent="0.2">
      <c r="C3558" s="239"/>
    </row>
    <row r="3559" spans="3:3" x14ac:dyDescent="0.2">
      <c r="C3559" s="239"/>
    </row>
    <row r="3560" spans="3:3" x14ac:dyDescent="0.2">
      <c r="C3560" s="239"/>
    </row>
    <row r="3561" spans="3:3" x14ac:dyDescent="0.2">
      <c r="C3561" s="239"/>
    </row>
    <row r="3562" spans="3:3" x14ac:dyDescent="0.2">
      <c r="C3562" s="239"/>
    </row>
    <row r="3563" spans="3:3" x14ac:dyDescent="0.2">
      <c r="C3563" s="239"/>
    </row>
    <row r="3564" spans="3:3" x14ac:dyDescent="0.2">
      <c r="C3564" s="239"/>
    </row>
    <row r="3565" spans="3:3" x14ac:dyDescent="0.2">
      <c r="C3565" s="239"/>
    </row>
    <row r="3566" spans="3:3" x14ac:dyDescent="0.2">
      <c r="C3566" s="239"/>
    </row>
    <row r="3567" spans="3:3" x14ac:dyDescent="0.2">
      <c r="C3567" s="239"/>
    </row>
    <row r="3568" spans="3:3" x14ac:dyDescent="0.2">
      <c r="C3568" s="239"/>
    </row>
    <row r="3569" spans="3:3" x14ac:dyDescent="0.2">
      <c r="C3569" s="239"/>
    </row>
    <row r="3570" spans="3:3" x14ac:dyDescent="0.2">
      <c r="C3570" s="239"/>
    </row>
    <row r="3571" spans="3:3" x14ac:dyDescent="0.2">
      <c r="C3571" s="239"/>
    </row>
    <row r="3572" spans="3:3" x14ac:dyDescent="0.2">
      <c r="C3572" s="239"/>
    </row>
    <row r="3573" spans="3:3" x14ac:dyDescent="0.2">
      <c r="C3573" s="239"/>
    </row>
    <row r="3574" spans="3:3" x14ac:dyDescent="0.2">
      <c r="C3574" s="239"/>
    </row>
    <row r="3575" spans="3:3" x14ac:dyDescent="0.2">
      <c r="C3575" s="239"/>
    </row>
    <row r="3576" spans="3:3" x14ac:dyDescent="0.2">
      <c r="C3576" s="239"/>
    </row>
    <row r="3577" spans="3:3" x14ac:dyDescent="0.2">
      <c r="C3577" s="239"/>
    </row>
    <row r="3578" spans="3:3" x14ac:dyDescent="0.2">
      <c r="C3578" s="239"/>
    </row>
    <row r="3579" spans="3:3" x14ac:dyDescent="0.2">
      <c r="C3579" s="239"/>
    </row>
    <row r="3580" spans="3:3" x14ac:dyDescent="0.2">
      <c r="C3580" s="239"/>
    </row>
    <row r="3581" spans="3:3" x14ac:dyDescent="0.2">
      <c r="C3581" s="239"/>
    </row>
    <row r="3582" spans="3:3" x14ac:dyDescent="0.2">
      <c r="C3582" s="239"/>
    </row>
    <row r="3583" spans="3:3" x14ac:dyDescent="0.2">
      <c r="C3583" s="239"/>
    </row>
    <row r="3584" spans="3:3" x14ac:dyDescent="0.2">
      <c r="C3584" s="239"/>
    </row>
    <row r="3585" spans="3:3" x14ac:dyDescent="0.2">
      <c r="C3585" s="239"/>
    </row>
    <row r="3586" spans="3:3" x14ac:dyDescent="0.2">
      <c r="C3586" s="239"/>
    </row>
    <row r="3587" spans="3:3" x14ac:dyDescent="0.2">
      <c r="C3587" s="239"/>
    </row>
    <row r="3588" spans="3:3" x14ac:dyDescent="0.2">
      <c r="C3588" s="239"/>
    </row>
    <row r="3589" spans="3:3" x14ac:dyDescent="0.2">
      <c r="C3589" s="239"/>
    </row>
    <row r="3590" spans="3:3" x14ac:dyDescent="0.2">
      <c r="C3590" s="239"/>
    </row>
    <row r="3591" spans="3:3" x14ac:dyDescent="0.2">
      <c r="C3591" s="239"/>
    </row>
    <row r="3592" spans="3:3" x14ac:dyDescent="0.2">
      <c r="C3592" s="239"/>
    </row>
    <row r="3593" spans="3:3" x14ac:dyDescent="0.2">
      <c r="C3593" s="239"/>
    </row>
    <row r="3594" spans="3:3" x14ac:dyDescent="0.2">
      <c r="C3594" s="239"/>
    </row>
    <row r="3595" spans="3:3" x14ac:dyDescent="0.2">
      <c r="C3595" s="239"/>
    </row>
    <row r="3596" spans="3:3" x14ac:dyDescent="0.2">
      <c r="C3596" s="239"/>
    </row>
    <row r="3597" spans="3:3" x14ac:dyDescent="0.2">
      <c r="C3597" s="239"/>
    </row>
    <row r="3598" spans="3:3" x14ac:dyDescent="0.2">
      <c r="C3598" s="239"/>
    </row>
    <row r="3599" spans="3:3" x14ac:dyDescent="0.2">
      <c r="C3599" s="239"/>
    </row>
    <row r="3600" spans="3:3" x14ac:dyDescent="0.2">
      <c r="C3600" s="239"/>
    </row>
    <row r="3601" spans="3:3" x14ac:dyDescent="0.2">
      <c r="C3601" s="239"/>
    </row>
    <row r="3602" spans="3:3" x14ac:dyDescent="0.2">
      <c r="C3602" s="239"/>
    </row>
    <row r="3603" spans="3:3" x14ac:dyDescent="0.2">
      <c r="C3603" s="239"/>
    </row>
    <row r="3604" spans="3:3" x14ac:dyDescent="0.2">
      <c r="C3604" s="239"/>
    </row>
    <row r="3605" spans="3:3" x14ac:dyDescent="0.2">
      <c r="C3605" s="239"/>
    </row>
    <row r="3606" spans="3:3" x14ac:dyDescent="0.2">
      <c r="C3606" s="239"/>
    </row>
  </sheetData>
  <sheetProtection sheet="1" objects="1" scenarios="1"/>
  <mergeCells count="6">
    <mergeCell ref="B5:E5"/>
    <mergeCell ref="A8:D8"/>
    <mergeCell ref="A1:E1"/>
    <mergeCell ref="B2:E2"/>
    <mergeCell ref="B3:E3"/>
    <mergeCell ref="B4:E4"/>
  </mergeCells>
  <phoneticPr fontId="20" type="noConversion"/>
  <pageMargins left="0.75" right="0.75" top="1" bottom="1" header="0.49212598499999999" footer="0.49212598499999999"/>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J99"/>
  <sheetViews>
    <sheetView view="pageBreakPreview" zoomScale="112" zoomScaleNormal="100" zoomScaleSheetLayoutView="112" workbookViewId="0">
      <selection activeCell="E14" sqref="E14"/>
    </sheetView>
  </sheetViews>
  <sheetFormatPr defaultColWidth="9.140625" defaultRowHeight="12" x14ac:dyDescent="0.2"/>
  <cols>
    <col min="1" max="1" width="5.5703125" style="323" customWidth="1"/>
    <col min="2" max="2" width="47.85546875" style="319" customWidth="1"/>
    <col min="3" max="6" width="13.7109375" style="319" customWidth="1"/>
    <col min="7" max="8" width="9.140625" style="319"/>
    <col min="9" max="9" width="10.7109375" style="319" customWidth="1"/>
    <col min="10" max="10" width="10.85546875" style="319" customWidth="1"/>
    <col min="11" max="16384" width="9.140625" style="319"/>
  </cols>
  <sheetData>
    <row r="1" spans="1:10" ht="20.25" customHeight="1" x14ac:dyDescent="0.2">
      <c r="A1" s="723" t="str">
        <f>'RESUMO - Licitante'!A1:G1</f>
        <v>TRIBUNAL REGIONAL ELEITORAL DO PARANÁ</v>
      </c>
      <c r="B1" s="723"/>
      <c r="C1" s="723"/>
      <c r="D1" s="723"/>
      <c r="E1" s="723"/>
      <c r="F1" s="723"/>
      <c r="G1" s="320"/>
      <c r="H1" s="320"/>
      <c r="I1" s="320"/>
      <c r="J1" s="320"/>
    </row>
    <row r="2" spans="1:10" ht="15" customHeight="1" x14ac:dyDescent="0.2">
      <c r="A2" s="603" t="str">
        <f>'RESUMO - Licitante'!A2:G2</f>
        <v>PLANILHA DE CUSTOS E FORMAÇÃO DE PREÇOS - BASE LICITANTE</v>
      </c>
      <c r="B2" s="603"/>
      <c r="C2" s="603"/>
      <c r="D2" s="603"/>
      <c r="E2" s="603"/>
      <c r="F2" s="603"/>
      <c r="G2" s="321"/>
      <c r="H2" s="321"/>
      <c r="I2" s="321"/>
      <c r="J2" s="321"/>
    </row>
    <row r="3" spans="1:10" ht="15" customHeight="1" x14ac:dyDescent="0.2">
      <c r="A3" s="603" t="str">
        <f>'RESUMO - Licitante'!A3:G3</f>
        <v>Operação Assistida da Usina Fotovoltáica</v>
      </c>
      <c r="B3" s="603"/>
      <c r="C3" s="603"/>
      <c r="D3" s="603"/>
      <c r="E3" s="603"/>
      <c r="F3" s="603"/>
      <c r="G3" s="321"/>
      <c r="H3" s="321"/>
      <c r="I3" s="321"/>
      <c r="J3" s="321"/>
    </row>
    <row r="4" spans="1:10" ht="15" customHeight="1" x14ac:dyDescent="0.2">
      <c r="A4" s="419"/>
      <c r="B4" s="419"/>
      <c r="C4" s="419"/>
      <c r="D4" s="419"/>
      <c r="E4" s="419"/>
      <c r="F4" s="419"/>
      <c r="G4" s="321"/>
      <c r="H4" s="321"/>
      <c r="I4" s="321"/>
      <c r="J4" s="321"/>
    </row>
    <row r="5" spans="1:10" ht="15" x14ac:dyDescent="0.2">
      <c r="A5" s="419"/>
      <c r="B5" s="419"/>
      <c r="C5" s="419"/>
      <c r="D5" s="419"/>
      <c r="E5" s="352" t="s">
        <v>185</v>
      </c>
      <c r="F5" s="351" t="str">
        <f>'RESUMO - Licitante'!G5</f>
        <v>14142/2019</v>
      </c>
      <c r="G5" s="321"/>
      <c r="H5" s="321"/>
      <c r="I5" s="321"/>
      <c r="J5" s="321"/>
    </row>
    <row r="6" spans="1:10" ht="15" customHeight="1" x14ac:dyDescent="0.2">
      <c r="A6" s="419"/>
      <c r="B6" s="419"/>
      <c r="C6" s="419"/>
      <c r="D6" s="419"/>
      <c r="E6" s="352" t="s">
        <v>271</v>
      </c>
      <c r="F6" s="415" t="str">
        <f>'RESUMO - Licitante'!G6</f>
        <v>99/2021</v>
      </c>
      <c r="G6" s="321"/>
      <c r="H6" s="321"/>
      <c r="I6" s="321"/>
      <c r="J6" s="321"/>
    </row>
    <row r="7" spans="1:10" s="326" customFormat="1" ht="12.75" x14ac:dyDescent="0.2">
      <c r="A7" s="730"/>
      <c r="B7" s="730"/>
      <c r="C7" s="730"/>
      <c r="D7" s="730"/>
      <c r="E7" s="730"/>
      <c r="F7" s="730"/>
      <c r="G7" s="324"/>
      <c r="H7" s="324"/>
      <c r="I7" s="324"/>
      <c r="J7" s="325"/>
    </row>
    <row r="8" spans="1:10" s="326" customFormat="1" ht="12.75" x14ac:dyDescent="0.2">
      <c r="A8" s="724" t="str">
        <f>'RESUMO - Licitante'!A9:G9</f>
        <v>teste</v>
      </c>
      <c r="B8" s="725"/>
      <c r="C8" s="725"/>
      <c r="D8" s="725"/>
      <c r="E8" s="725"/>
      <c r="F8" s="725"/>
      <c r="G8" s="324"/>
      <c r="H8" s="324"/>
      <c r="I8" s="324"/>
      <c r="J8" s="325"/>
    </row>
    <row r="9" spans="1:10" s="326" customFormat="1" ht="12.75" x14ac:dyDescent="0.2">
      <c r="A9" s="726" t="str">
        <f>'RESUMO - Licitante'!A10:G10</f>
        <v>03.985.113/0001-81</v>
      </c>
      <c r="B9" s="727"/>
      <c r="C9" s="727"/>
      <c r="D9" s="727"/>
      <c r="E9" s="727"/>
      <c r="F9" s="727"/>
      <c r="G9" s="324"/>
      <c r="H9" s="324"/>
      <c r="I9" s="324"/>
      <c r="J9" s="325"/>
    </row>
    <row r="10" spans="1:10" s="326" customFormat="1" ht="13.5" thickBot="1" x14ac:dyDescent="0.25">
      <c r="A10" s="327"/>
      <c r="B10" s="327"/>
      <c r="C10" s="327"/>
      <c r="D10" s="327"/>
      <c r="E10" s="327"/>
      <c r="F10" s="327"/>
      <c r="G10" s="324"/>
      <c r="H10" s="324"/>
      <c r="I10" s="324"/>
      <c r="J10" s="325"/>
    </row>
    <row r="11" spans="1:10" s="326" customFormat="1" ht="25.5" customHeight="1" thickBot="1" x14ac:dyDescent="0.25">
      <c r="A11" s="728" t="s">
        <v>389</v>
      </c>
      <c r="B11" s="729"/>
      <c r="C11" s="729"/>
      <c r="D11" s="729"/>
      <c r="E11" s="729"/>
      <c r="F11" s="729"/>
      <c r="G11" s="324"/>
      <c r="H11" s="324"/>
      <c r="I11" s="324"/>
      <c r="J11" s="324"/>
    </row>
    <row r="12" spans="1:10" s="326" customFormat="1" ht="25.5" customHeight="1" thickBot="1" x14ac:dyDescent="0.25">
      <c r="A12" s="339" t="s">
        <v>348</v>
      </c>
      <c r="B12" s="339"/>
      <c r="C12" s="343"/>
      <c r="D12" s="343"/>
      <c r="E12" s="343"/>
      <c r="F12" s="343"/>
    </row>
    <row r="13" spans="1:10" s="326" customFormat="1" ht="26.25" thickTop="1" x14ac:dyDescent="0.2">
      <c r="A13" s="328" t="s">
        <v>138</v>
      </c>
      <c r="B13" s="328" t="s">
        <v>281</v>
      </c>
      <c r="C13" s="329" t="s">
        <v>293</v>
      </c>
      <c r="D13" s="329" t="s">
        <v>427</v>
      </c>
      <c r="E13" s="329" t="s">
        <v>246</v>
      </c>
      <c r="F13" s="329" t="s">
        <v>294</v>
      </c>
    </row>
    <row r="14" spans="1:10" s="326" customFormat="1" ht="12.75" x14ac:dyDescent="0.2">
      <c r="A14" s="340">
        <v>1</v>
      </c>
      <c r="B14" s="341" t="s">
        <v>295</v>
      </c>
      <c r="C14" s="342">
        <v>1</v>
      </c>
      <c r="D14" s="342">
        <v>120</v>
      </c>
      <c r="E14" s="555">
        <v>0</v>
      </c>
      <c r="F14" s="334">
        <f t="shared" ref="F14:F49" si="0">ROUND(((E14*C14)/D14),2)</f>
        <v>0</v>
      </c>
    </row>
    <row r="15" spans="1:10" s="326" customFormat="1" ht="12.75" x14ac:dyDescent="0.2">
      <c r="A15" s="335">
        <v>2</v>
      </c>
      <c r="B15" s="336" t="s">
        <v>296</v>
      </c>
      <c r="C15" s="337">
        <v>1</v>
      </c>
      <c r="D15" s="337">
        <v>60</v>
      </c>
      <c r="E15" s="555">
        <v>0</v>
      </c>
      <c r="F15" s="344">
        <f t="shared" si="0"/>
        <v>0</v>
      </c>
    </row>
    <row r="16" spans="1:10" s="326" customFormat="1" ht="12.75" x14ac:dyDescent="0.2">
      <c r="A16" s="340">
        <v>3</v>
      </c>
      <c r="B16" s="341" t="s">
        <v>297</v>
      </c>
      <c r="C16" s="342">
        <v>1</v>
      </c>
      <c r="D16" s="342">
        <v>60</v>
      </c>
      <c r="E16" s="555">
        <v>0</v>
      </c>
      <c r="F16" s="334">
        <f t="shared" si="0"/>
        <v>0</v>
      </c>
    </row>
    <row r="17" spans="1:6" s="326" customFormat="1" ht="12.75" x14ac:dyDescent="0.2">
      <c r="A17" s="335">
        <v>4</v>
      </c>
      <c r="B17" s="336" t="s">
        <v>298</v>
      </c>
      <c r="C17" s="337">
        <v>1</v>
      </c>
      <c r="D17" s="337">
        <v>120</v>
      </c>
      <c r="E17" s="555">
        <v>0</v>
      </c>
      <c r="F17" s="344">
        <f t="shared" si="0"/>
        <v>0</v>
      </c>
    </row>
    <row r="18" spans="1:6" s="326" customFormat="1" ht="12.75" x14ac:dyDescent="0.2">
      <c r="A18" s="340">
        <v>5</v>
      </c>
      <c r="B18" s="341" t="s">
        <v>299</v>
      </c>
      <c r="C18" s="342">
        <v>1</v>
      </c>
      <c r="D18" s="342">
        <v>60</v>
      </c>
      <c r="E18" s="555">
        <v>0</v>
      </c>
      <c r="F18" s="334">
        <f t="shared" si="0"/>
        <v>0</v>
      </c>
    </row>
    <row r="19" spans="1:6" s="326" customFormat="1" ht="12.75" x14ac:dyDescent="0.2">
      <c r="A19" s="335">
        <v>6</v>
      </c>
      <c r="B19" s="336" t="s">
        <v>300</v>
      </c>
      <c r="C19" s="337">
        <v>1</v>
      </c>
      <c r="D19" s="337">
        <v>60</v>
      </c>
      <c r="E19" s="555">
        <v>0</v>
      </c>
      <c r="F19" s="344">
        <f t="shared" si="0"/>
        <v>0</v>
      </c>
    </row>
    <row r="20" spans="1:6" s="326" customFormat="1" ht="12.75" x14ac:dyDescent="0.2">
      <c r="A20" s="340">
        <v>7</v>
      </c>
      <c r="B20" s="341" t="s">
        <v>301</v>
      </c>
      <c r="C20" s="342">
        <v>1</v>
      </c>
      <c r="D20" s="342">
        <v>60</v>
      </c>
      <c r="E20" s="555">
        <v>0</v>
      </c>
      <c r="F20" s="334">
        <f t="shared" si="0"/>
        <v>0</v>
      </c>
    </row>
    <row r="21" spans="1:6" s="326" customFormat="1" ht="12.75" x14ac:dyDescent="0.2">
      <c r="A21" s="335">
        <v>8</v>
      </c>
      <c r="B21" s="336" t="s">
        <v>302</v>
      </c>
      <c r="C21" s="337">
        <v>1</v>
      </c>
      <c r="D21" s="337">
        <v>60</v>
      </c>
      <c r="E21" s="555">
        <v>0</v>
      </c>
      <c r="F21" s="344">
        <f t="shared" si="0"/>
        <v>0</v>
      </c>
    </row>
    <row r="22" spans="1:6" s="326" customFormat="1" ht="12.75" x14ac:dyDescent="0.2">
      <c r="A22" s="340">
        <v>9</v>
      </c>
      <c r="B22" s="332" t="s">
        <v>303</v>
      </c>
      <c r="C22" s="333">
        <v>1</v>
      </c>
      <c r="D22" s="333">
        <v>120</v>
      </c>
      <c r="E22" s="555">
        <v>0</v>
      </c>
      <c r="F22" s="345">
        <f t="shared" si="0"/>
        <v>0</v>
      </c>
    </row>
    <row r="23" spans="1:6" s="326" customFormat="1" ht="12.75" x14ac:dyDescent="0.2">
      <c r="A23" s="335">
        <v>10</v>
      </c>
      <c r="B23" s="336" t="s">
        <v>304</v>
      </c>
      <c r="C23" s="337">
        <v>1</v>
      </c>
      <c r="D23" s="337">
        <v>60</v>
      </c>
      <c r="E23" s="555">
        <v>0</v>
      </c>
      <c r="F23" s="344">
        <f t="shared" si="0"/>
        <v>0</v>
      </c>
    </row>
    <row r="24" spans="1:6" s="326" customFormat="1" ht="12.75" x14ac:dyDescent="0.2">
      <c r="A24" s="340">
        <v>11</v>
      </c>
      <c r="B24" s="332" t="s">
        <v>305</v>
      </c>
      <c r="C24" s="333">
        <v>1</v>
      </c>
      <c r="D24" s="333">
        <v>60</v>
      </c>
      <c r="E24" s="555">
        <v>0</v>
      </c>
      <c r="F24" s="345">
        <f t="shared" si="0"/>
        <v>0</v>
      </c>
    </row>
    <row r="25" spans="1:6" s="326" customFormat="1" ht="12.75" x14ac:dyDescent="0.2">
      <c r="A25" s="335">
        <v>12</v>
      </c>
      <c r="B25" s="336" t="s">
        <v>306</v>
      </c>
      <c r="C25" s="337">
        <v>1</v>
      </c>
      <c r="D25" s="337">
        <v>60</v>
      </c>
      <c r="E25" s="555">
        <v>0</v>
      </c>
      <c r="F25" s="344">
        <f t="shared" si="0"/>
        <v>0</v>
      </c>
    </row>
    <row r="26" spans="1:6" s="326" customFormat="1" ht="12.75" x14ac:dyDescent="0.2">
      <c r="A26" s="340">
        <v>13</v>
      </c>
      <c r="B26" s="332" t="s">
        <v>307</v>
      </c>
      <c r="C26" s="333">
        <v>1</v>
      </c>
      <c r="D26" s="333">
        <v>60</v>
      </c>
      <c r="E26" s="555">
        <v>0</v>
      </c>
      <c r="F26" s="345">
        <f t="shared" si="0"/>
        <v>0</v>
      </c>
    </row>
    <row r="27" spans="1:6" s="326" customFormat="1" ht="12.75" x14ac:dyDescent="0.2">
      <c r="A27" s="335">
        <v>14</v>
      </c>
      <c r="B27" s="336" t="s">
        <v>308</v>
      </c>
      <c r="C27" s="337">
        <v>1</v>
      </c>
      <c r="D27" s="337">
        <v>60</v>
      </c>
      <c r="E27" s="555">
        <v>0</v>
      </c>
      <c r="F27" s="344">
        <f t="shared" si="0"/>
        <v>0</v>
      </c>
    </row>
    <row r="28" spans="1:6" s="326" customFormat="1" ht="12.75" x14ac:dyDescent="0.2">
      <c r="A28" s="340">
        <v>15</v>
      </c>
      <c r="B28" s="332" t="s">
        <v>309</v>
      </c>
      <c r="C28" s="333">
        <v>1</v>
      </c>
      <c r="D28" s="333">
        <v>60</v>
      </c>
      <c r="E28" s="555">
        <v>0</v>
      </c>
      <c r="F28" s="345">
        <f t="shared" si="0"/>
        <v>0</v>
      </c>
    </row>
    <row r="29" spans="1:6" s="326" customFormat="1" ht="12.75" x14ac:dyDescent="0.2">
      <c r="A29" s="335">
        <v>16</v>
      </c>
      <c r="B29" s="336" t="s">
        <v>310</v>
      </c>
      <c r="C29" s="337">
        <v>1</v>
      </c>
      <c r="D29" s="337">
        <v>60</v>
      </c>
      <c r="E29" s="555">
        <v>0</v>
      </c>
      <c r="F29" s="344">
        <f t="shared" si="0"/>
        <v>0</v>
      </c>
    </row>
    <row r="30" spans="1:6" s="326" customFormat="1" ht="12.75" x14ac:dyDescent="0.2">
      <c r="A30" s="340">
        <v>17</v>
      </c>
      <c r="B30" s="332" t="s">
        <v>311</v>
      </c>
      <c r="C30" s="333">
        <v>1</v>
      </c>
      <c r="D30" s="333">
        <v>60</v>
      </c>
      <c r="E30" s="555">
        <v>0</v>
      </c>
      <c r="F30" s="345">
        <f t="shared" si="0"/>
        <v>0</v>
      </c>
    </row>
    <row r="31" spans="1:6" s="326" customFormat="1" ht="12.75" x14ac:dyDescent="0.2">
      <c r="A31" s="335">
        <v>18</v>
      </c>
      <c r="B31" s="336" t="s">
        <v>312</v>
      </c>
      <c r="C31" s="337">
        <v>1</v>
      </c>
      <c r="D31" s="337">
        <v>60</v>
      </c>
      <c r="E31" s="555">
        <v>0</v>
      </c>
      <c r="F31" s="344">
        <f t="shared" si="0"/>
        <v>0</v>
      </c>
    </row>
    <row r="32" spans="1:6" s="326" customFormat="1" ht="12.75" x14ac:dyDescent="0.2">
      <c r="A32" s="340">
        <v>19</v>
      </c>
      <c r="B32" s="332" t="s">
        <v>313</v>
      </c>
      <c r="C32" s="333">
        <v>1</v>
      </c>
      <c r="D32" s="333">
        <v>60</v>
      </c>
      <c r="E32" s="555">
        <v>0</v>
      </c>
      <c r="F32" s="345">
        <f t="shared" si="0"/>
        <v>0</v>
      </c>
    </row>
    <row r="33" spans="1:6" s="326" customFormat="1" ht="12.75" x14ac:dyDescent="0.2">
      <c r="A33" s="335">
        <v>20</v>
      </c>
      <c r="B33" s="336" t="s">
        <v>314</v>
      </c>
      <c r="C33" s="337">
        <v>1</v>
      </c>
      <c r="D33" s="337">
        <v>60</v>
      </c>
      <c r="E33" s="555">
        <v>0</v>
      </c>
      <c r="F33" s="344">
        <f t="shared" si="0"/>
        <v>0</v>
      </c>
    </row>
    <row r="34" spans="1:6" s="326" customFormat="1" ht="12.75" x14ac:dyDescent="0.2">
      <c r="A34" s="340">
        <v>21</v>
      </c>
      <c r="B34" s="332" t="s">
        <v>315</v>
      </c>
      <c r="C34" s="333">
        <v>1</v>
      </c>
      <c r="D34" s="333">
        <v>60</v>
      </c>
      <c r="E34" s="555">
        <v>0</v>
      </c>
      <c r="F34" s="345">
        <f t="shared" si="0"/>
        <v>0</v>
      </c>
    </row>
    <row r="35" spans="1:6" s="326" customFormat="1" ht="12.75" x14ac:dyDescent="0.2">
      <c r="A35" s="335">
        <v>22</v>
      </c>
      <c r="B35" s="336" t="s">
        <v>316</v>
      </c>
      <c r="C35" s="337">
        <v>1</v>
      </c>
      <c r="D35" s="337">
        <v>60</v>
      </c>
      <c r="E35" s="555">
        <v>0</v>
      </c>
      <c r="F35" s="344">
        <f t="shared" si="0"/>
        <v>0</v>
      </c>
    </row>
    <row r="36" spans="1:6" s="326" customFormat="1" ht="12.75" x14ac:dyDescent="0.2">
      <c r="A36" s="340">
        <v>23</v>
      </c>
      <c r="B36" s="332" t="s">
        <v>319</v>
      </c>
      <c r="C36" s="333">
        <v>1</v>
      </c>
      <c r="D36" s="333">
        <v>60</v>
      </c>
      <c r="E36" s="555">
        <v>0</v>
      </c>
      <c r="F36" s="345">
        <f t="shared" si="0"/>
        <v>0</v>
      </c>
    </row>
    <row r="37" spans="1:6" s="326" customFormat="1" ht="12.75" x14ac:dyDescent="0.2">
      <c r="A37" s="335">
        <v>24</v>
      </c>
      <c r="B37" s="336" t="s">
        <v>320</v>
      </c>
      <c r="C37" s="337">
        <v>1</v>
      </c>
      <c r="D37" s="337">
        <v>60</v>
      </c>
      <c r="E37" s="555">
        <v>0</v>
      </c>
      <c r="F37" s="344">
        <f t="shared" si="0"/>
        <v>0</v>
      </c>
    </row>
    <row r="38" spans="1:6" s="326" customFormat="1" ht="12.75" x14ac:dyDescent="0.2">
      <c r="A38" s="340">
        <v>25</v>
      </c>
      <c r="B38" s="332" t="s">
        <v>321</v>
      </c>
      <c r="C38" s="333">
        <v>1</v>
      </c>
      <c r="D38" s="333">
        <v>120</v>
      </c>
      <c r="E38" s="555">
        <v>0</v>
      </c>
      <c r="F38" s="345">
        <f t="shared" si="0"/>
        <v>0</v>
      </c>
    </row>
    <row r="39" spans="1:6" s="326" customFormat="1" ht="12.75" x14ac:dyDescent="0.2">
      <c r="A39" s="335">
        <v>26</v>
      </c>
      <c r="B39" s="336" t="s">
        <v>322</v>
      </c>
      <c r="C39" s="337">
        <v>1</v>
      </c>
      <c r="D39" s="337">
        <v>60</v>
      </c>
      <c r="E39" s="555">
        <v>0</v>
      </c>
      <c r="F39" s="344">
        <f t="shared" si="0"/>
        <v>0</v>
      </c>
    </row>
    <row r="40" spans="1:6" s="326" customFormat="1" ht="12.75" x14ac:dyDescent="0.2">
      <c r="A40" s="340">
        <v>27</v>
      </c>
      <c r="B40" s="332" t="s">
        <v>323</v>
      </c>
      <c r="C40" s="333">
        <v>1</v>
      </c>
      <c r="D40" s="333">
        <v>60</v>
      </c>
      <c r="E40" s="555">
        <v>0</v>
      </c>
      <c r="F40" s="345">
        <f t="shared" si="0"/>
        <v>0</v>
      </c>
    </row>
    <row r="41" spans="1:6" s="326" customFormat="1" ht="12.75" x14ac:dyDescent="0.2">
      <c r="A41" s="335">
        <v>28</v>
      </c>
      <c r="B41" s="336" t="s">
        <v>324</v>
      </c>
      <c r="C41" s="337">
        <v>1</v>
      </c>
      <c r="D41" s="337">
        <v>60</v>
      </c>
      <c r="E41" s="555">
        <v>0</v>
      </c>
      <c r="F41" s="344">
        <f t="shared" si="0"/>
        <v>0</v>
      </c>
    </row>
    <row r="42" spans="1:6" s="326" customFormat="1" ht="12.75" x14ac:dyDescent="0.2">
      <c r="A42" s="340">
        <v>29</v>
      </c>
      <c r="B42" s="332" t="s">
        <v>287</v>
      </c>
      <c r="C42" s="333">
        <v>1</v>
      </c>
      <c r="D42" s="333">
        <v>120</v>
      </c>
      <c r="E42" s="555">
        <v>0</v>
      </c>
      <c r="F42" s="345">
        <f t="shared" si="0"/>
        <v>0</v>
      </c>
    </row>
    <row r="43" spans="1:6" s="326" customFormat="1" ht="25.5" x14ac:dyDescent="0.2">
      <c r="A43" s="335">
        <v>30</v>
      </c>
      <c r="B43" s="336" t="s">
        <v>288</v>
      </c>
      <c r="C43" s="337">
        <v>1</v>
      </c>
      <c r="D43" s="337">
        <v>60</v>
      </c>
      <c r="E43" s="555">
        <v>0</v>
      </c>
      <c r="F43" s="344">
        <f t="shared" si="0"/>
        <v>0</v>
      </c>
    </row>
    <row r="44" spans="1:6" s="326" customFormat="1" ht="12.75" x14ac:dyDescent="0.2">
      <c r="A44" s="340">
        <v>31</v>
      </c>
      <c r="B44" s="332" t="s">
        <v>289</v>
      </c>
      <c r="C44" s="333">
        <v>1</v>
      </c>
      <c r="D44" s="333">
        <v>60</v>
      </c>
      <c r="E44" s="555">
        <v>0</v>
      </c>
      <c r="F44" s="345">
        <f t="shared" si="0"/>
        <v>0</v>
      </c>
    </row>
    <row r="45" spans="1:6" s="326" customFormat="1" ht="12.75" x14ac:dyDescent="0.2">
      <c r="A45" s="335">
        <v>32</v>
      </c>
      <c r="B45" s="336" t="s">
        <v>290</v>
      </c>
      <c r="C45" s="337">
        <v>1</v>
      </c>
      <c r="D45" s="337">
        <v>60</v>
      </c>
      <c r="E45" s="555">
        <v>0</v>
      </c>
      <c r="F45" s="344">
        <f t="shared" si="0"/>
        <v>0</v>
      </c>
    </row>
    <row r="46" spans="1:6" s="326" customFormat="1" ht="12.75" x14ac:dyDescent="0.2">
      <c r="A46" s="340">
        <v>33</v>
      </c>
      <c r="B46" s="332" t="s">
        <v>291</v>
      </c>
      <c r="C46" s="333">
        <v>1</v>
      </c>
      <c r="D46" s="333">
        <v>60</v>
      </c>
      <c r="E46" s="555">
        <v>0</v>
      </c>
      <c r="F46" s="345">
        <f t="shared" si="0"/>
        <v>0</v>
      </c>
    </row>
    <row r="47" spans="1:6" s="326" customFormat="1" ht="12.75" x14ac:dyDescent="0.2">
      <c r="A47" s="335">
        <v>34</v>
      </c>
      <c r="B47" s="336" t="s">
        <v>292</v>
      </c>
      <c r="C47" s="337">
        <v>1</v>
      </c>
      <c r="D47" s="337">
        <v>60</v>
      </c>
      <c r="E47" s="555">
        <v>0</v>
      </c>
      <c r="F47" s="344">
        <f t="shared" si="0"/>
        <v>0</v>
      </c>
    </row>
    <row r="48" spans="1:6" s="326" customFormat="1" ht="12.75" x14ac:dyDescent="0.2">
      <c r="A48" s="340">
        <v>35</v>
      </c>
      <c r="B48" s="556"/>
      <c r="C48" s="557"/>
      <c r="D48" s="557">
        <v>120</v>
      </c>
      <c r="E48" s="555">
        <v>0</v>
      </c>
      <c r="F48" s="345">
        <f t="shared" si="0"/>
        <v>0</v>
      </c>
    </row>
    <row r="49" spans="1:6" s="326" customFormat="1" ht="12.75" x14ac:dyDescent="0.2">
      <c r="A49" s="335">
        <v>36</v>
      </c>
      <c r="B49" s="556"/>
      <c r="C49" s="557"/>
      <c r="D49" s="557">
        <v>120</v>
      </c>
      <c r="E49" s="555">
        <v>0</v>
      </c>
      <c r="F49" s="344">
        <f t="shared" si="0"/>
        <v>0</v>
      </c>
    </row>
    <row r="50" spans="1:6" s="326" customFormat="1" ht="12.75" x14ac:dyDescent="0.2">
      <c r="A50" s="353"/>
      <c r="B50" s="354"/>
      <c r="C50" s="355"/>
      <c r="D50" s="355"/>
      <c r="E50" s="427"/>
      <c r="F50" s="356">
        <f>SUM(F14:F49)</f>
        <v>0</v>
      </c>
    </row>
    <row r="51" spans="1:6" s="326" customFormat="1" ht="25.5" customHeight="1" thickBot="1" x14ac:dyDescent="0.25">
      <c r="A51" s="634" t="s">
        <v>340</v>
      </c>
      <c r="B51" s="634"/>
      <c r="C51" s="634"/>
      <c r="D51" s="634"/>
      <c r="E51" s="339"/>
      <c r="F51" s="339"/>
    </row>
    <row r="52" spans="1:6" s="326" customFormat="1" ht="39" thickTop="1" x14ac:dyDescent="0.2">
      <c r="A52" s="328" t="s">
        <v>138</v>
      </c>
      <c r="B52" s="328" t="s">
        <v>281</v>
      </c>
      <c r="C52" s="329" t="s">
        <v>247</v>
      </c>
      <c r="D52" s="329" t="s">
        <v>394</v>
      </c>
      <c r="E52" s="329" t="s">
        <v>246</v>
      </c>
      <c r="F52" s="329" t="s">
        <v>330</v>
      </c>
    </row>
    <row r="53" spans="1:6" s="326" customFormat="1" ht="12.75" x14ac:dyDescent="0.2">
      <c r="A53" s="335">
        <v>1</v>
      </c>
      <c r="B53" s="428" t="s">
        <v>341</v>
      </c>
      <c r="C53" s="337">
        <v>4</v>
      </c>
      <c r="D53" s="337">
        <v>60</v>
      </c>
      <c r="E53" s="555">
        <v>0</v>
      </c>
      <c r="F53" s="344">
        <f>ROUND((IF(AND(C53="",D53="",E53="")=TRUE,0,((E53*C53)/D53))),2)</f>
        <v>0</v>
      </c>
    </row>
    <row r="54" spans="1:6" s="326" customFormat="1" ht="12.75" x14ac:dyDescent="0.2">
      <c r="A54" s="331">
        <v>2</v>
      </c>
      <c r="B54" s="431" t="s">
        <v>343</v>
      </c>
      <c r="C54" s="333">
        <v>1</v>
      </c>
      <c r="D54" s="333">
        <v>60</v>
      </c>
      <c r="E54" s="555">
        <v>0</v>
      </c>
      <c r="F54" s="345">
        <f>ROUND((IF(AND(C54="",D54="",E54="")=TRUE,0,((E54*C54)/D54))),2)</f>
        <v>0</v>
      </c>
    </row>
    <row r="55" spans="1:6" s="326" customFormat="1" ht="12.75" x14ac:dyDescent="0.2">
      <c r="A55" s="335">
        <v>3</v>
      </c>
      <c r="B55" s="428" t="s">
        <v>344</v>
      </c>
      <c r="C55" s="337">
        <v>1</v>
      </c>
      <c r="D55" s="337">
        <v>60</v>
      </c>
      <c r="E55" s="555">
        <v>0</v>
      </c>
      <c r="F55" s="344">
        <f>ROUND((IF(AND(C55="",D55="",E55="")=TRUE,0,((E55*C55)/D55))),2)</f>
        <v>0</v>
      </c>
    </row>
    <row r="56" spans="1:6" s="326" customFormat="1" ht="12.75" x14ac:dyDescent="0.2">
      <c r="A56" s="331">
        <v>4</v>
      </c>
      <c r="B56" s="556"/>
      <c r="C56" s="557"/>
      <c r="D56" s="557">
        <v>60</v>
      </c>
      <c r="E56" s="555">
        <v>0</v>
      </c>
      <c r="F56" s="348">
        <f>ROUND((IF(AND(C56="",D56="",E56="")=TRUE,0,((E56*C56)/D56))),2)</f>
        <v>0</v>
      </c>
    </row>
    <row r="57" spans="1:6" s="326" customFormat="1" ht="12.75" x14ac:dyDescent="0.2">
      <c r="A57" s="335">
        <v>5</v>
      </c>
      <c r="B57" s="556"/>
      <c r="C57" s="557"/>
      <c r="D57" s="557">
        <v>60</v>
      </c>
      <c r="E57" s="555">
        <v>0</v>
      </c>
      <c r="F57" s="344">
        <f>ROUND((IF(AND(C57="",D57="",E57="")=TRUE,0,((E57*C57)/D57))),2)</f>
        <v>0</v>
      </c>
    </row>
    <row r="58" spans="1:6" s="326" customFormat="1" ht="12.75" x14ac:dyDescent="0.2">
      <c r="A58" s="353"/>
      <c r="B58" s="354"/>
      <c r="C58" s="355"/>
      <c r="D58" s="355"/>
      <c r="E58" s="427"/>
      <c r="F58" s="356">
        <f>SUM(F53:F57)</f>
        <v>0</v>
      </c>
    </row>
    <row r="59" spans="1:6" s="326" customFormat="1" ht="25.5" customHeight="1" thickBot="1" x14ac:dyDescent="0.25">
      <c r="A59" s="339" t="s">
        <v>380</v>
      </c>
      <c r="B59" s="339"/>
      <c r="C59" s="339"/>
      <c r="D59" s="339"/>
      <c r="E59" s="339"/>
      <c r="F59" s="339"/>
    </row>
    <row r="60" spans="1:6" s="326" customFormat="1" ht="39" thickTop="1" x14ac:dyDescent="0.2">
      <c r="A60" s="328" t="s">
        <v>138</v>
      </c>
      <c r="B60" s="328" t="s">
        <v>281</v>
      </c>
      <c r="C60" s="329" t="s">
        <v>325</v>
      </c>
      <c r="D60" s="329" t="s">
        <v>351</v>
      </c>
      <c r="E60" s="329" t="s">
        <v>246</v>
      </c>
      <c r="F60" s="329" t="s">
        <v>326</v>
      </c>
    </row>
    <row r="61" spans="1:6" s="326" customFormat="1" ht="12.75" x14ac:dyDescent="0.2">
      <c r="A61" s="340">
        <v>1</v>
      </c>
      <c r="B61" s="341" t="s">
        <v>327</v>
      </c>
      <c r="C61" s="342">
        <v>20</v>
      </c>
      <c r="D61" s="342">
        <v>30</v>
      </c>
      <c r="E61" s="555">
        <v>0</v>
      </c>
      <c r="F61" s="334">
        <f>ROUND(((E61*C61)/D61),2)</f>
        <v>0</v>
      </c>
    </row>
    <row r="62" spans="1:6" s="326" customFormat="1" ht="12.75" x14ac:dyDescent="0.2">
      <c r="A62" s="335">
        <v>2</v>
      </c>
      <c r="B62" s="336" t="s">
        <v>328</v>
      </c>
      <c r="C62" s="337">
        <v>500</v>
      </c>
      <c r="D62" s="337">
        <v>30</v>
      </c>
      <c r="E62" s="555">
        <v>0</v>
      </c>
      <c r="F62" s="344">
        <f>ROUND(((E62*C62)/D62),2)</f>
        <v>0</v>
      </c>
    </row>
    <row r="63" spans="1:6" s="326" customFormat="1" ht="12.75" x14ac:dyDescent="0.2">
      <c r="A63" s="340">
        <v>3</v>
      </c>
      <c r="B63" s="341" t="s">
        <v>317</v>
      </c>
      <c r="C63" s="342">
        <v>1</v>
      </c>
      <c r="D63" s="342">
        <v>30</v>
      </c>
      <c r="E63" s="555">
        <v>0</v>
      </c>
      <c r="F63" s="334">
        <f>ROUND(((E63*C63)/D63),2)</f>
        <v>0</v>
      </c>
    </row>
    <row r="64" spans="1:6" s="326" customFormat="1" ht="12.75" x14ac:dyDescent="0.2">
      <c r="A64" s="335">
        <v>4</v>
      </c>
      <c r="B64" s="336" t="s">
        <v>317</v>
      </c>
      <c r="C64" s="337">
        <v>1</v>
      </c>
      <c r="D64" s="337">
        <v>30</v>
      </c>
      <c r="E64" s="555">
        <v>0</v>
      </c>
      <c r="F64" s="344">
        <f>ROUND(((E64*C64)/D64),2)</f>
        <v>0</v>
      </c>
    </row>
    <row r="65" spans="1:6" s="326" customFormat="1" ht="12.75" x14ac:dyDescent="0.2">
      <c r="A65" s="340">
        <v>5</v>
      </c>
      <c r="B65" s="341" t="s">
        <v>318</v>
      </c>
      <c r="C65" s="342">
        <v>5</v>
      </c>
      <c r="D65" s="342">
        <v>30</v>
      </c>
      <c r="E65" s="555">
        <v>0</v>
      </c>
      <c r="F65" s="334">
        <f>ROUND(((E65*C65)/D65),2)</f>
        <v>0</v>
      </c>
    </row>
    <row r="66" spans="1:6" s="326" customFormat="1" ht="12.75" x14ac:dyDescent="0.2">
      <c r="A66" s="335">
        <v>6</v>
      </c>
      <c r="B66" s="336" t="s">
        <v>342</v>
      </c>
      <c r="C66" s="337">
        <v>20</v>
      </c>
      <c r="D66" s="337">
        <v>30</v>
      </c>
      <c r="E66" s="555">
        <v>0</v>
      </c>
      <c r="F66" s="344">
        <f>ROUND((IF(AND(C66="",D66="",E66="")=TRUE,0,((E66*C66)/D66))),2)</f>
        <v>0</v>
      </c>
    </row>
    <row r="67" spans="1:6" s="326" customFormat="1" ht="12.75" x14ac:dyDescent="0.2">
      <c r="A67" s="340">
        <v>7</v>
      </c>
      <c r="B67" s="556"/>
      <c r="C67" s="557">
        <v>0</v>
      </c>
      <c r="D67" s="342">
        <v>30</v>
      </c>
      <c r="E67" s="558">
        <v>0</v>
      </c>
      <c r="F67" s="334">
        <f>ROUND(((E67*C67)/D67),2)</f>
        <v>0</v>
      </c>
    </row>
    <row r="68" spans="1:6" s="326" customFormat="1" ht="12.75" x14ac:dyDescent="0.2">
      <c r="A68" s="335">
        <v>8</v>
      </c>
      <c r="B68" s="556"/>
      <c r="C68" s="557">
        <v>0</v>
      </c>
      <c r="D68" s="337">
        <v>30</v>
      </c>
      <c r="E68" s="558">
        <v>0</v>
      </c>
      <c r="F68" s="344">
        <f>ROUND(((E68*C68)/D68),2)</f>
        <v>0</v>
      </c>
    </row>
    <row r="69" spans="1:6" s="326" customFormat="1" ht="12.75" x14ac:dyDescent="0.2">
      <c r="A69" s="340">
        <v>9</v>
      </c>
      <c r="B69" s="556"/>
      <c r="C69" s="557">
        <v>0</v>
      </c>
      <c r="D69" s="342">
        <v>30</v>
      </c>
      <c r="E69" s="558">
        <v>0</v>
      </c>
      <c r="F69" s="334">
        <f>ROUND(((E69*C69)/D69),2)</f>
        <v>0</v>
      </c>
    </row>
    <row r="70" spans="1:6" s="326" customFormat="1" ht="12.75" x14ac:dyDescent="0.2">
      <c r="A70" s="353"/>
      <c r="B70" s="354"/>
      <c r="C70" s="355"/>
      <c r="D70" s="355"/>
      <c r="E70" s="427"/>
      <c r="F70" s="356">
        <f>SUM(F61:F62)</f>
        <v>0</v>
      </c>
    </row>
    <row r="71" spans="1:6" s="326" customFormat="1" ht="25.5" customHeight="1" thickBot="1" x14ac:dyDescent="0.25">
      <c r="A71" s="339" t="s">
        <v>329</v>
      </c>
      <c r="B71" s="339"/>
      <c r="C71" s="339"/>
      <c r="D71" s="339"/>
      <c r="E71" s="339"/>
      <c r="F71" s="339"/>
    </row>
    <row r="72" spans="1:6" s="326" customFormat="1" ht="39" thickTop="1" x14ac:dyDescent="0.2">
      <c r="A72" s="329" t="s">
        <v>138</v>
      </c>
      <c r="B72" s="329" t="s">
        <v>281</v>
      </c>
      <c r="C72" s="329" t="s">
        <v>247</v>
      </c>
      <c r="D72" s="329" t="s">
        <v>352</v>
      </c>
      <c r="E72" s="329" t="s">
        <v>246</v>
      </c>
      <c r="F72" s="329" t="s">
        <v>330</v>
      </c>
    </row>
    <row r="73" spans="1:6" s="326" customFormat="1" ht="63.75" x14ac:dyDescent="0.2">
      <c r="A73" s="346">
        <v>1</v>
      </c>
      <c r="B73" s="429" t="s">
        <v>331</v>
      </c>
      <c r="C73" s="347">
        <v>2</v>
      </c>
      <c r="D73" s="347">
        <v>15</v>
      </c>
      <c r="E73" s="559">
        <v>0</v>
      </c>
      <c r="F73" s="334">
        <f>ROUND(((C73*E73)/D73),2)</f>
        <v>0</v>
      </c>
    </row>
    <row r="74" spans="1:6" s="326" customFormat="1" ht="63.75" x14ac:dyDescent="0.2">
      <c r="A74" s="335">
        <v>2</v>
      </c>
      <c r="B74" s="336" t="s">
        <v>332</v>
      </c>
      <c r="C74" s="337">
        <v>2</v>
      </c>
      <c r="D74" s="337">
        <v>15</v>
      </c>
      <c r="E74" s="559">
        <v>0</v>
      </c>
      <c r="F74" s="344">
        <f>ROUND(((C74*E74)/D74),2)</f>
        <v>0</v>
      </c>
    </row>
    <row r="75" spans="1:6" s="326" customFormat="1" ht="38.25" x14ac:dyDescent="0.2">
      <c r="A75" s="340">
        <v>3</v>
      </c>
      <c r="B75" s="430" t="s">
        <v>333</v>
      </c>
      <c r="C75" s="342">
        <v>2</v>
      </c>
      <c r="D75" s="342">
        <v>15</v>
      </c>
      <c r="E75" s="559">
        <v>0</v>
      </c>
      <c r="F75" s="334">
        <f>ROUND(((C75*E75)/D75),2)</f>
        <v>0</v>
      </c>
    </row>
    <row r="76" spans="1:6" s="326" customFormat="1" ht="63.75" x14ac:dyDescent="0.2">
      <c r="A76" s="335">
        <v>4</v>
      </c>
      <c r="B76" s="336" t="s">
        <v>334</v>
      </c>
      <c r="C76" s="337">
        <v>3</v>
      </c>
      <c r="D76" s="337">
        <v>10</v>
      </c>
      <c r="E76" s="559">
        <v>0</v>
      </c>
      <c r="F76" s="344">
        <f>ROUND(((C76*E76)/D76),2)</f>
        <v>0</v>
      </c>
    </row>
    <row r="77" spans="1:6" s="326" customFormat="1" ht="25.5" x14ac:dyDescent="0.2">
      <c r="A77" s="340">
        <v>5</v>
      </c>
      <c r="B77" s="341" t="s">
        <v>335</v>
      </c>
      <c r="C77" s="342">
        <v>3</v>
      </c>
      <c r="D77" s="342">
        <v>15</v>
      </c>
      <c r="E77" s="559">
        <v>0</v>
      </c>
      <c r="F77" s="334">
        <f>ROUND(((C77*E77)/D77),2)</f>
        <v>0</v>
      </c>
    </row>
    <row r="78" spans="1:6" s="326" customFormat="1" ht="12.75" x14ac:dyDescent="0.2">
      <c r="A78" s="335">
        <v>6</v>
      </c>
      <c r="B78" s="556"/>
      <c r="C78" s="557"/>
      <c r="D78" s="560"/>
      <c r="E78" s="560"/>
      <c r="F78" s="344">
        <f>ROUND((IF(AND(C78="",D78="",E78="")=TRUE,0,((E78*C78)/D78))),2)</f>
        <v>0</v>
      </c>
    </row>
    <row r="79" spans="1:6" s="326" customFormat="1" ht="12.75" x14ac:dyDescent="0.2">
      <c r="A79" s="340">
        <v>7</v>
      </c>
      <c r="B79" s="556"/>
      <c r="C79" s="557"/>
      <c r="D79" s="560"/>
      <c r="E79" s="560"/>
      <c r="F79" s="334">
        <f>ROUND((IF(AND(C79="",D79="",E79="")=TRUE,0,((E79*C79)/D79))),2)</f>
        <v>0</v>
      </c>
    </row>
    <row r="80" spans="1:6" s="326" customFormat="1" ht="12.75" x14ac:dyDescent="0.2">
      <c r="A80" s="353"/>
      <c r="B80" s="354"/>
      <c r="C80" s="355"/>
      <c r="D80" s="355"/>
      <c r="E80" s="427"/>
      <c r="F80" s="356">
        <f>SUM(F73:F79)</f>
        <v>0</v>
      </c>
    </row>
    <row r="81" spans="1:6" s="326" customFormat="1" ht="25.5" customHeight="1" thickBot="1" x14ac:dyDescent="0.25">
      <c r="A81" s="339" t="s">
        <v>395</v>
      </c>
      <c r="B81" s="339"/>
      <c r="C81" s="339"/>
      <c r="D81" s="339"/>
      <c r="E81" s="339"/>
      <c r="F81" s="339"/>
    </row>
    <row r="82" spans="1:6" s="326" customFormat="1" ht="39" thickTop="1" x14ac:dyDescent="0.2">
      <c r="A82" s="328" t="s">
        <v>138</v>
      </c>
      <c r="B82" s="328" t="s">
        <v>281</v>
      </c>
      <c r="C82" s="329" t="s">
        <v>247</v>
      </c>
      <c r="D82" s="329" t="s">
        <v>352</v>
      </c>
      <c r="E82" s="329" t="s">
        <v>246</v>
      </c>
      <c r="F82" s="329" t="s">
        <v>330</v>
      </c>
    </row>
    <row r="83" spans="1:6" s="326" customFormat="1" ht="25.5" x14ac:dyDescent="0.2">
      <c r="A83" s="331">
        <v>1</v>
      </c>
      <c r="B83" s="431" t="s">
        <v>336</v>
      </c>
      <c r="C83" s="333">
        <v>3</v>
      </c>
      <c r="D83" s="333">
        <v>15</v>
      </c>
      <c r="E83" s="555">
        <v>0</v>
      </c>
      <c r="F83" s="345">
        <f t="shared" ref="F83:F88" si="1">ROUND((IF(AND(C83="",D83="",E83="")=TRUE,0,((E83*C83)/D83))),2)</f>
        <v>0</v>
      </c>
    </row>
    <row r="84" spans="1:6" s="326" customFormat="1" ht="12.75" x14ac:dyDescent="0.2">
      <c r="A84" s="335">
        <v>2</v>
      </c>
      <c r="B84" s="428" t="s">
        <v>337</v>
      </c>
      <c r="C84" s="337">
        <v>3</v>
      </c>
      <c r="D84" s="337">
        <v>15</v>
      </c>
      <c r="E84" s="555">
        <v>0</v>
      </c>
      <c r="F84" s="344">
        <f t="shared" si="1"/>
        <v>0</v>
      </c>
    </row>
    <row r="85" spans="1:6" s="326" customFormat="1" ht="12.75" x14ac:dyDescent="0.2">
      <c r="A85" s="331">
        <v>3</v>
      </c>
      <c r="B85" s="431" t="s">
        <v>338</v>
      </c>
      <c r="C85" s="333">
        <v>3</v>
      </c>
      <c r="D85" s="333">
        <v>15</v>
      </c>
      <c r="E85" s="555">
        <v>0</v>
      </c>
      <c r="F85" s="345">
        <f t="shared" si="1"/>
        <v>0</v>
      </c>
    </row>
    <row r="86" spans="1:6" s="326" customFormat="1" ht="51" x14ac:dyDescent="0.2">
      <c r="A86" s="335">
        <v>4</v>
      </c>
      <c r="B86" s="428" t="s">
        <v>339</v>
      </c>
      <c r="C86" s="337">
        <v>3</v>
      </c>
      <c r="D86" s="337">
        <v>30</v>
      </c>
      <c r="E86" s="555">
        <v>0</v>
      </c>
      <c r="F86" s="344">
        <f t="shared" si="1"/>
        <v>0</v>
      </c>
    </row>
    <row r="87" spans="1:6" s="326" customFormat="1" ht="12.75" x14ac:dyDescent="0.2">
      <c r="A87" s="331">
        <v>5</v>
      </c>
      <c r="B87" s="556"/>
      <c r="C87" s="557"/>
      <c r="D87" s="560"/>
      <c r="E87" s="560"/>
      <c r="F87" s="345">
        <f t="shared" si="1"/>
        <v>0</v>
      </c>
    </row>
    <row r="88" spans="1:6" s="326" customFormat="1" ht="12.75" x14ac:dyDescent="0.2">
      <c r="A88" s="335">
        <v>6</v>
      </c>
      <c r="B88" s="556"/>
      <c r="C88" s="557"/>
      <c r="D88" s="560"/>
      <c r="E88" s="560"/>
      <c r="F88" s="344">
        <f t="shared" si="1"/>
        <v>0</v>
      </c>
    </row>
    <row r="89" spans="1:6" s="326" customFormat="1" ht="12.75" x14ac:dyDescent="0.2">
      <c r="A89" s="353"/>
      <c r="B89" s="354"/>
      <c r="C89" s="355"/>
      <c r="D89" s="355"/>
      <c r="E89" s="427"/>
      <c r="F89" s="356">
        <f>SUM(F83:F88)</f>
        <v>0</v>
      </c>
    </row>
    <row r="90" spans="1:6" s="326" customFormat="1" ht="13.5" thickBot="1" x14ac:dyDescent="0.25">
      <c r="A90" s="339" t="s">
        <v>438</v>
      </c>
      <c r="B90" s="339"/>
      <c r="C90" s="339"/>
      <c r="D90" s="339"/>
      <c r="E90" s="339"/>
      <c r="F90" s="339"/>
    </row>
    <row r="91" spans="1:6" s="326" customFormat="1" ht="26.25" thickTop="1" x14ac:dyDescent="0.2">
      <c r="A91" s="328" t="s">
        <v>138</v>
      </c>
      <c r="B91" s="717" t="s">
        <v>281</v>
      </c>
      <c r="C91" s="718"/>
      <c r="D91" s="719"/>
      <c r="E91" s="329" t="s">
        <v>354</v>
      </c>
      <c r="F91" s="329" t="s">
        <v>330</v>
      </c>
    </row>
    <row r="92" spans="1:6" s="326" customFormat="1" ht="25.5" customHeight="1" x14ac:dyDescent="0.2">
      <c r="A92" s="331">
        <v>1</v>
      </c>
      <c r="B92" s="720" t="s">
        <v>353</v>
      </c>
      <c r="C92" s="721"/>
      <c r="D92" s="722"/>
      <c r="E92" s="555">
        <v>0</v>
      </c>
      <c r="F92" s="345">
        <f>E92</f>
        <v>0</v>
      </c>
    </row>
    <row r="93" spans="1:6" s="326" customFormat="1" ht="12.75" x14ac:dyDescent="0.2">
      <c r="A93" s="353"/>
      <c r="B93" s="354"/>
      <c r="C93" s="355"/>
      <c r="D93" s="355"/>
      <c r="E93" s="427"/>
      <c r="F93" s="356">
        <f>SUM(F92)</f>
        <v>0</v>
      </c>
    </row>
    <row r="94" spans="1:6" s="326" customFormat="1" ht="12.75" x14ac:dyDescent="0.2">
      <c r="A94" s="350"/>
      <c r="B94" s="274" t="s">
        <v>145</v>
      </c>
      <c r="C94" s="357"/>
      <c r="D94" s="357"/>
      <c r="E94" s="413"/>
      <c r="F94" s="413"/>
    </row>
    <row r="95" spans="1:6" s="326" customFormat="1" ht="12.75" x14ac:dyDescent="0.2">
      <c r="A95" s="350"/>
      <c r="E95" s="349"/>
      <c r="F95" s="349"/>
    </row>
    <row r="96" spans="1:6" s="326" customFormat="1" ht="12.75" x14ac:dyDescent="0.2">
      <c r="A96" s="350"/>
      <c r="E96" s="349"/>
      <c r="F96" s="349"/>
    </row>
    <row r="97" spans="5:6" x14ac:dyDescent="0.2">
      <c r="E97" s="322"/>
      <c r="F97" s="322"/>
    </row>
    <row r="98" spans="5:6" x14ac:dyDescent="0.2">
      <c r="E98" s="322"/>
      <c r="F98" s="322"/>
    </row>
    <row r="99" spans="5:6" x14ac:dyDescent="0.2">
      <c r="E99" s="322"/>
      <c r="F99" s="322"/>
    </row>
  </sheetData>
  <sheetProtection algorithmName="SHA-512" hashValue="8abKF+u3AjZv4JzR8TDTs5lfVdurHVNbR+rJdzOdhxcXekY5iLl69y8WBVmU+/RU4yig7dbP9P4xSpa8Se+jfA==" saltValue="BvIGqUSrThwoklC7UPtCpA==" spinCount="100000" sheet="1" objects="1" scenarios="1" selectLockedCells="1"/>
  <mergeCells count="11">
    <mergeCell ref="B91:D91"/>
    <mergeCell ref="B92:D92"/>
    <mergeCell ref="A1:F1"/>
    <mergeCell ref="A2:F2"/>
    <mergeCell ref="A8:F8"/>
    <mergeCell ref="A9:F9"/>
    <mergeCell ref="A11:F11"/>
    <mergeCell ref="A3:F3"/>
    <mergeCell ref="A51:B51"/>
    <mergeCell ref="C51:D51"/>
    <mergeCell ref="A7:F7"/>
  </mergeCells>
  <printOptions horizontalCentered="1"/>
  <pageMargins left="0.19685039370078741" right="0.19685039370078741" top="0.6692913385826772" bottom="0.31496062992125984" header="0.15748031496062992" footer="7.874015748031496E-2"/>
  <pageSetup paperSize="9" scale="86" fitToHeight="0" orientation="portrait" horizontalDpi="4294967294" verticalDpi="4294967294" r:id="rId1"/>
  <headerFooter>
    <oddHeader>&amp;C&amp;G&amp;R&amp;8&amp;P</oddHeader>
    <oddFooter>&amp;L&amp;G
&amp;"Arial,Negrito"&amp;8&amp;K00-032SCCAT/CFIC/SECOFC</oddFooter>
  </headerFooter>
  <rowBreaks count="1" manualBreakCount="1">
    <brk id="70" max="16383" man="1"/>
  </rowBreaks>
  <legacyDrawingHF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pageSetUpPr fitToPage="1"/>
  </sheetPr>
  <dimension ref="A1:U64"/>
  <sheetViews>
    <sheetView showGridLines="0" view="pageBreakPreview" zoomScaleNormal="100" zoomScaleSheetLayoutView="100" workbookViewId="0">
      <selection activeCell="L57" sqref="L57"/>
    </sheetView>
  </sheetViews>
  <sheetFormatPr defaultColWidth="11.42578125" defaultRowHeight="12.75" x14ac:dyDescent="0.2"/>
  <cols>
    <col min="1" max="1" width="5.85546875" style="368" customWidth="1"/>
    <col min="2" max="2" width="38.42578125" style="404" customWidth="1"/>
    <col min="3" max="3" width="17.5703125" style="368" customWidth="1"/>
    <col min="4" max="9" width="14.7109375" style="368" customWidth="1"/>
    <col min="10" max="10" width="14.140625" style="368" customWidth="1"/>
    <col min="11" max="14" width="17.140625" style="368" customWidth="1"/>
    <col min="15" max="15" width="19.85546875" style="368" customWidth="1"/>
    <col min="16" max="16" width="17.140625" style="368" customWidth="1"/>
    <col min="17" max="17" width="34.28515625" style="368" customWidth="1"/>
    <col min="18" max="18" width="17.7109375" style="368" customWidth="1"/>
    <col min="19" max="19" width="13.42578125" style="368" customWidth="1"/>
    <col min="20" max="21" width="11.42578125" style="368" customWidth="1"/>
    <col min="22" max="22" width="16.5703125" style="368" customWidth="1"/>
    <col min="23" max="16384" width="11.42578125" style="368"/>
  </cols>
  <sheetData>
    <row r="1" spans="1:17" ht="18" x14ac:dyDescent="0.25">
      <c r="A1" s="639" t="str">
        <f>'RESUMO - Licitante'!A1:G1</f>
        <v>TRIBUNAL REGIONAL ELEITORAL DO PARANÁ</v>
      </c>
      <c r="B1" s="639"/>
      <c r="C1" s="639"/>
      <c r="D1" s="639"/>
      <c r="E1" s="639"/>
      <c r="F1" s="639"/>
      <c r="G1" s="639"/>
      <c r="H1" s="639"/>
      <c r="I1" s="639"/>
    </row>
    <row r="2" spans="1:17" ht="15" customHeight="1" x14ac:dyDescent="0.2">
      <c r="A2" s="640" t="str">
        <f>'RESUMO - Licitante'!A2:G2</f>
        <v>PLANILHA DE CUSTOS E FORMAÇÃO DE PREÇOS - BASE LICITANTE</v>
      </c>
      <c r="B2" s="640"/>
      <c r="C2" s="640"/>
      <c r="D2" s="640"/>
      <c r="E2" s="640"/>
      <c r="F2" s="640"/>
      <c r="G2" s="640"/>
      <c r="H2" s="640"/>
      <c r="I2" s="640"/>
    </row>
    <row r="3" spans="1:17" ht="15" customHeight="1" x14ac:dyDescent="0.2">
      <c r="A3" s="640" t="str">
        <f>'RESUMO - Licitante'!A3:G3</f>
        <v>Operação Assistida da Usina Fotovoltáica</v>
      </c>
      <c r="B3" s="640"/>
      <c r="C3" s="640"/>
      <c r="D3" s="640"/>
      <c r="E3" s="640"/>
      <c r="F3" s="640"/>
      <c r="G3" s="640"/>
      <c r="H3" s="640"/>
      <c r="I3" s="640"/>
    </row>
    <row r="4" spans="1:17" ht="15" customHeight="1" x14ac:dyDescent="0.2">
      <c r="A4" s="396"/>
      <c r="B4" s="396"/>
      <c r="C4" s="396"/>
      <c r="D4" s="396"/>
      <c r="E4" s="396"/>
      <c r="F4" s="396"/>
      <c r="G4" s="396"/>
      <c r="H4" s="396"/>
      <c r="I4" s="396"/>
    </row>
    <row r="5" spans="1:17" ht="15" customHeight="1" x14ac:dyDescent="0.2">
      <c r="A5" s="396"/>
      <c r="B5" s="396"/>
      <c r="C5" s="396"/>
      <c r="D5" s="396"/>
      <c r="E5" s="396"/>
      <c r="F5" s="396"/>
      <c r="G5" s="396"/>
      <c r="H5" s="352" t="s">
        <v>185</v>
      </c>
      <c r="I5" s="351" t="str">
        <f>'RESUMO - Licitante'!G5</f>
        <v>14142/2019</v>
      </c>
    </row>
    <row r="6" spans="1:17" x14ac:dyDescent="0.2">
      <c r="A6" s="369"/>
      <c r="B6" s="312"/>
      <c r="C6" s="369"/>
      <c r="D6" s="369"/>
      <c r="E6" s="369"/>
      <c r="F6" s="369"/>
      <c r="G6" s="369"/>
      <c r="H6" s="352" t="s">
        <v>271</v>
      </c>
      <c r="I6" s="415" t="str">
        <f>'RESUMO - Licitante'!G6</f>
        <v>99/2021</v>
      </c>
    </row>
    <row r="7" spans="1:17" x14ac:dyDescent="0.2">
      <c r="A7" s="369"/>
      <c r="B7" s="312"/>
      <c r="C7" s="369"/>
      <c r="D7" s="369"/>
      <c r="E7" s="369"/>
      <c r="F7" s="369"/>
      <c r="G7" s="369"/>
      <c r="H7" s="369"/>
      <c r="I7" s="369"/>
    </row>
    <row r="8" spans="1:17" x14ac:dyDescent="0.2">
      <c r="A8" s="605" t="str">
        <f>'RESUMO - Licitante'!A9:G9</f>
        <v>teste</v>
      </c>
      <c r="B8" s="606"/>
      <c r="C8" s="606"/>
      <c r="D8" s="606"/>
      <c r="E8" s="606"/>
      <c r="F8" s="606"/>
      <c r="G8" s="606"/>
      <c r="H8" s="606"/>
      <c r="I8" s="607"/>
    </row>
    <row r="9" spans="1:17" x14ac:dyDescent="0.2">
      <c r="A9" s="608" t="str">
        <f>'RESUMO - Licitante'!A10:G10</f>
        <v>03.985.113/0001-81</v>
      </c>
      <c r="B9" s="609"/>
      <c r="C9" s="609"/>
      <c r="D9" s="609"/>
      <c r="E9" s="609"/>
      <c r="F9" s="609"/>
      <c r="G9" s="609"/>
      <c r="H9" s="609"/>
      <c r="I9" s="610"/>
    </row>
    <row r="10" spans="1:17" ht="13.5" thickBot="1" x14ac:dyDescent="0.25">
      <c r="A10" s="760"/>
      <c r="B10" s="760"/>
      <c r="C10" s="760"/>
      <c r="D10" s="760"/>
      <c r="E10" s="760"/>
      <c r="F10" s="760"/>
      <c r="G10" s="760"/>
      <c r="H10" s="760"/>
      <c r="I10" s="760"/>
    </row>
    <row r="11" spans="1:17" ht="25.5" customHeight="1" thickBot="1" x14ac:dyDescent="0.25">
      <c r="A11" s="567" t="s">
        <v>379</v>
      </c>
      <c r="B11" s="568"/>
      <c r="C11" s="568"/>
      <c r="D11" s="568"/>
      <c r="E11" s="568"/>
      <c r="F11" s="568"/>
      <c r="G11" s="568"/>
      <c r="H11" s="568"/>
      <c r="I11" s="569"/>
    </row>
    <row r="12" spans="1:17" x14ac:dyDescent="0.2">
      <c r="A12" s="370"/>
      <c r="B12" s="371"/>
      <c r="C12" s="370"/>
      <c r="D12" s="370"/>
      <c r="E12" s="370"/>
      <c r="F12" s="370"/>
      <c r="G12" s="370"/>
      <c r="H12" s="370"/>
      <c r="I12" s="370"/>
    </row>
    <row r="13" spans="1:17" ht="25.5" customHeight="1" x14ac:dyDescent="0.2">
      <c r="A13" s="531" t="s">
        <v>140</v>
      </c>
      <c r="B13" s="372" t="s">
        <v>358</v>
      </c>
      <c r="C13" s="757" t="s">
        <v>359</v>
      </c>
      <c r="D13" s="757"/>
      <c r="E13" s="370"/>
      <c r="F13" s="370"/>
      <c r="G13" s="370"/>
      <c r="H13" s="370"/>
      <c r="I13" s="370"/>
    </row>
    <row r="14" spans="1:17" ht="25.5" customHeight="1" x14ac:dyDescent="0.2">
      <c r="A14" s="373">
        <v>1</v>
      </c>
      <c r="B14" s="374" t="str">
        <f>'ELETRICISTAS - Licitante'!B15</f>
        <v>Eletricista - Oficial A (CBO 9511-05) 44 Hrs</v>
      </c>
      <c r="C14" s="758">
        <v>44</v>
      </c>
      <c r="D14" s="759"/>
      <c r="E14" s="370"/>
      <c r="F14" s="370"/>
      <c r="G14" s="370"/>
      <c r="H14" s="370"/>
      <c r="I14" s="370"/>
    </row>
    <row r="15" spans="1:17" x14ac:dyDescent="0.2">
      <c r="A15" s="370"/>
      <c r="B15" s="371"/>
      <c r="C15" s="370"/>
      <c r="D15" s="370"/>
      <c r="E15" s="370"/>
      <c r="F15" s="370"/>
      <c r="G15" s="370"/>
      <c r="H15" s="370"/>
      <c r="I15" s="370"/>
    </row>
    <row r="16" spans="1:17" ht="16.5" thickBot="1" x14ac:dyDescent="0.3">
      <c r="A16" s="741" t="s">
        <v>360</v>
      </c>
      <c r="B16" s="741"/>
      <c r="C16" s="741"/>
      <c r="D16" s="741"/>
      <c r="E16" s="741"/>
      <c r="F16" s="741"/>
      <c r="G16" s="741"/>
      <c r="H16" s="741"/>
      <c r="I16" s="741"/>
      <c r="J16" s="375"/>
      <c r="K16" s="376"/>
      <c r="L16" s="376"/>
      <c r="M16" s="376"/>
      <c r="N16" s="376"/>
      <c r="O16" s="376"/>
      <c r="P16" s="376"/>
      <c r="Q16" s="377"/>
    </row>
    <row r="17" spans="1:18" s="409" customFormat="1" ht="50.1" customHeight="1" thickTop="1" x14ac:dyDescent="0.2">
      <c r="A17" s="733" t="s">
        <v>140</v>
      </c>
      <c r="B17" s="734" t="s">
        <v>358</v>
      </c>
      <c r="C17" s="733" t="s">
        <v>18</v>
      </c>
      <c r="D17" s="586" t="s">
        <v>383</v>
      </c>
      <c r="E17" s="311" t="s">
        <v>362</v>
      </c>
      <c r="F17" s="311" t="s">
        <v>363</v>
      </c>
      <c r="G17" s="742" t="s">
        <v>142</v>
      </c>
      <c r="H17" s="394" t="s">
        <v>177</v>
      </c>
      <c r="I17" s="586" t="s">
        <v>361</v>
      </c>
      <c r="J17" s="375"/>
      <c r="K17" s="376"/>
      <c r="L17" s="376"/>
      <c r="M17" s="376"/>
      <c r="N17" s="376"/>
      <c r="O17" s="376"/>
      <c r="P17" s="376"/>
      <c r="Q17" s="376"/>
      <c r="R17" s="408"/>
    </row>
    <row r="18" spans="1:18" x14ac:dyDescent="0.2">
      <c r="A18" s="733"/>
      <c r="B18" s="734"/>
      <c r="C18" s="736"/>
      <c r="D18" s="587"/>
      <c r="E18" s="380">
        <v>0.2</v>
      </c>
      <c r="F18" s="380">
        <f>'ENCARGOS SOCIAIS - Licitante'!$B$23/100</f>
        <v>0</v>
      </c>
      <c r="G18" s="743"/>
      <c r="H18" s="380">
        <f>'CITL - Licitante'!$B$18</f>
        <v>0</v>
      </c>
      <c r="I18" s="587"/>
      <c r="J18" s="375"/>
      <c r="K18" s="376"/>
      <c r="L18" s="376"/>
      <c r="M18" s="376"/>
      <c r="N18" s="376"/>
      <c r="O18" s="376"/>
      <c r="P18" s="376"/>
      <c r="Q18" s="377"/>
      <c r="R18" s="379"/>
    </row>
    <row r="19" spans="1:18" ht="25.5" customHeight="1" x14ac:dyDescent="0.2">
      <c r="A19" s="304">
        <v>1</v>
      </c>
      <c r="B19" s="381" t="str">
        <f>'ELETRICISTAS - Licitante'!B15</f>
        <v>Eletricista - Oficial A (CBO 9511-05) 44 Hrs</v>
      </c>
      <c r="C19" s="382">
        <f>'ELETRICISTAS - Licitante'!$C$15+'ELETRICISTAS - Licitante'!$D$15</f>
        <v>0</v>
      </c>
      <c r="D19" s="383">
        <f>($C$19/($C$14*5))*1.5</f>
        <v>0</v>
      </c>
      <c r="E19" s="383">
        <f>(('ELETRICISTAS - Licitante'!$C$15/($C$14*5))*1.5)*$E$18</f>
        <v>0</v>
      </c>
      <c r="F19" s="384">
        <f>(D19+E19)*$F$18</f>
        <v>0</v>
      </c>
      <c r="G19" s="384">
        <f t="shared" ref="G19" si="0">D19+E19+F19</f>
        <v>0</v>
      </c>
      <c r="H19" s="384">
        <f>G19*$H$18</f>
        <v>0</v>
      </c>
      <c r="I19" s="412">
        <f t="shared" ref="I19" si="1">ROUND((G19+H19),2)</f>
        <v>0</v>
      </c>
      <c r="J19" s="375"/>
      <c r="K19" s="376"/>
      <c r="L19" s="376"/>
      <c r="M19" s="376"/>
      <c r="N19" s="376"/>
      <c r="O19" s="376"/>
      <c r="P19" s="376"/>
      <c r="Q19" s="377"/>
      <c r="R19" s="379"/>
    </row>
    <row r="20" spans="1:18" x14ac:dyDescent="0.2">
      <c r="A20" s="306"/>
      <c r="B20" s="385"/>
      <c r="C20" s="386"/>
      <c r="D20" s="386"/>
      <c r="E20" s="386"/>
      <c r="F20" s="387"/>
      <c r="G20" s="387"/>
      <c r="H20" s="388"/>
      <c r="I20" s="389"/>
      <c r="J20" s="375"/>
      <c r="K20" s="376"/>
      <c r="L20" s="376"/>
      <c r="M20" s="376"/>
      <c r="N20" s="376"/>
      <c r="O20" s="376"/>
      <c r="P20" s="376"/>
      <c r="Q20" s="377"/>
      <c r="R20" s="379"/>
    </row>
    <row r="21" spans="1:18" ht="16.5" thickBot="1" x14ac:dyDescent="0.3">
      <c r="A21" s="741" t="s">
        <v>364</v>
      </c>
      <c r="B21" s="741"/>
      <c r="C21" s="741"/>
      <c r="D21" s="741"/>
      <c r="E21" s="741"/>
      <c r="F21" s="741"/>
      <c r="G21" s="741"/>
      <c r="H21" s="741"/>
      <c r="I21" s="741"/>
      <c r="J21" s="375"/>
      <c r="K21" s="376"/>
      <c r="L21" s="376"/>
      <c r="M21" s="376"/>
      <c r="N21" s="376"/>
      <c r="O21" s="376"/>
      <c r="P21" s="376"/>
      <c r="Q21" s="377"/>
      <c r="R21" s="379"/>
    </row>
    <row r="22" spans="1:18" s="409" customFormat="1" ht="50.1" customHeight="1" thickTop="1" x14ac:dyDescent="0.2">
      <c r="A22" s="733" t="s">
        <v>140</v>
      </c>
      <c r="B22" s="734" t="s">
        <v>358</v>
      </c>
      <c r="C22" s="733" t="s">
        <v>18</v>
      </c>
      <c r="D22" s="586" t="s">
        <v>384</v>
      </c>
      <c r="E22" s="311" t="s">
        <v>362</v>
      </c>
      <c r="F22" s="311" t="s">
        <v>363</v>
      </c>
      <c r="G22" s="742" t="s">
        <v>142</v>
      </c>
      <c r="H22" s="394" t="s">
        <v>177</v>
      </c>
      <c r="I22" s="586" t="s">
        <v>365</v>
      </c>
      <c r="J22" s="375"/>
      <c r="K22" s="376"/>
      <c r="L22" s="376"/>
      <c r="M22" s="376"/>
      <c r="N22" s="376"/>
      <c r="O22" s="376"/>
      <c r="P22" s="376"/>
      <c r="Q22" s="376"/>
      <c r="R22" s="408"/>
    </row>
    <row r="23" spans="1:18" x14ac:dyDescent="0.2">
      <c r="A23" s="733"/>
      <c r="B23" s="734"/>
      <c r="C23" s="736"/>
      <c r="D23" s="587"/>
      <c r="E23" s="380">
        <v>0.2</v>
      </c>
      <c r="F23" s="380">
        <f>'ENCARGOS SOCIAIS - Licitante'!$B$23/100</f>
        <v>0</v>
      </c>
      <c r="G23" s="743"/>
      <c r="H23" s="380">
        <f>'CITL - Licitante'!$B$18</f>
        <v>0</v>
      </c>
      <c r="I23" s="587"/>
      <c r="J23" s="375"/>
      <c r="K23" s="376"/>
      <c r="L23" s="376"/>
      <c r="M23" s="376"/>
      <c r="N23" s="376"/>
      <c r="O23" s="376"/>
      <c r="P23" s="376"/>
      <c r="Q23" s="377"/>
      <c r="R23" s="379"/>
    </row>
    <row r="24" spans="1:18" ht="25.5" customHeight="1" x14ac:dyDescent="0.2">
      <c r="A24" s="304">
        <v>1</v>
      </c>
      <c r="B24" s="374" t="str">
        <f>'ELETRICISTAS - Licitante'!B15</f>
        <v>Eletricista - Oficial A (CBO 9511-05) 44 Hrs</v>
      </c>
      <c r="C24" s="382">
        <f>'ELETRICISTAS - Licitante'!$C$15+'ELETRICISTAS - Licitante'!$D$15</f>
        <v>0</v>
      </c>
      <c r="D24" s="383">
        <f>($C$24/($C$14*5))*2</f>
        <v>0</v>
      </c>
      <c r="E24" s="383">
        <f>(('ELETRICISTAS - Licitante'!$C$15/($C$14*5))*2)*$E$23</f>
        <v>0</v>
      </c>
      <c r="F24" s="384">
        <f>(D24+E24)*$F$18</f>
        <v>0</v>
      </c>
      <c r="G24" s="384">
        <f t="shared" ref="G24" si="2">D24+E24+F24</f>
        <v>0</v>
      </c>
      <c r="H24" s="384">
        <f>G24*$H$18</f>
        <v>0</v>
      </c>
      <c r="I24" s="412">
        <f t="shared" ref="I24" si="3">ROUND((G24+H24),2)</f>
        <v>0</v>
      </c>
      <c r="J24" s="375"/>
      <c r="K24" s="376"/>
      <c r="L24" s="376"/>
      <c r="M24" s="376"/>
      <c r="N24" s="376"/>
      <c r="O24" s="376"/>
      <c r="P24" s="376"/>
      <c r="Q24" s="377"/>
      <c r="R24" s="379"/>
    </row>
    <row r="25" spans="1:18" x14ac:dyDescent="0.2">
      <c r="A25" s="306"/>
      <c r="B25" s="385"/>
      <c r="C25" s="386"/>
      <c r="D25" s="386"/>
      <c r="E25" s="386"/>
      <c r="F25" s="387"/>
      <c r="G25" s="387"/>
      <c r="H25" s="388"/>
      <c r="I25" s="389"/>
      <c r="J25" s="375"/>
      <c r="K25" s="376"/>
      <c r="L25" s="376"/>
      <c r="M25" s="376"/>
      <c r="N25" s="376"/>
      <c r="O25" s="376"/>
      <c r="P25" s="376"/>
      <c r="Q25" s="377"/>
      <c r="R25" s="379"/>
    </row>
    <row r="26" spans="1:18" ht="16.5" thickBot="1" x14ac:dyDescent="0.3">
      <c r="A26" s="740" t="s">
        <v>366</v>
      </c>
      <c r="B26" s="740"/>
      <c r="C26" s="740"/>
      <c r="D26" s="740"/>
      <c r="E26" s="740"/>
      <c r="F26" s="740"/>
      <c r="G26" s="740"/>
      <c r="H26" s="740"/>
      <c r="I26" s="740"/>
      <c r="J26" s="375"/>
      <c r="K26" s="376"/>
      <c r="L26" s="376"/>
      <c r="M26" s="376"/>
      <c r="N26" s="376"/>
      <c r="O26" s="376"/>
      <c r="P26" s="376"/>
      <c r="Q26" s="377"/>
      <c r="R26" s="379"/>
    </row>
    <row r="27" spans="1:18" s="409" customFormat="1" ht="50.1" customHeight="1" thickTop="1" x14ac:dyDescent="0.2">
      <c r="A27" s="733" t="s">
        <v>140</v>
      </c>
      <c r="B27" s="734" t="s">
        <v>358</v>
      </c>
      <c r="C27" s="735" t="s">
        <v>18</v>
      </c>
      <c r="D27" s="737" t="s">
        <v>385</v>
      </c>
      <c r="E27" s="411" t="s">
        <v>362</v>
      </c>
      <c r="F27" s="411" t="s">
        <v>363</v>
      </c>
      <c r="G27" s="738" t="s">
        <v>142</v>
      </c>
      <c r="H27" s="378" t="s">
        <v>177</v>
      </c>
      <c r="I27" s="731" t="s">
        <v>367</v>
      </c>
      <c r="J27" s="375"/>
      <c r="K27" s="376"/>
      <c r="L27" s="376"/>
      <c r="M27" s="376"/>
      <c r="N27" s="376"/>
      <c r="O27" s="376"/>
      <c r="P27" s="376"/>
      <c r="Q27" s="376"/>
      <c r="R27" s="408"/>
    </row>
    <row r="28" spans="1:18" x14ac:dyDescent="0.2">
      <c r="A28" s="733"/>
      <c r="B28" s="734"/>
      <c r="C28" s="736"/>
      <c r="D28" s="732"/>
      <c r="E28" s="380">
        <v>0.2</v>
      </c>
      <c r="F28" s="380">
        <f>'ENCARGOS SOCIAIS - Licitante'!$B$23/100</f>
        <v>0</v>
      </c>
      <c r="G28" s="739"/>
      <c r="H28" s="380">
        <f>'CITL - Licitante'!$B$18</f>
        <v>0</v>
      </c>
      <c r="I28" s="732"/>
      <c r="J28" s="375"/>
      <c r="K28" s="376"/>
      <c r="L28" s="376"/>
      <c r="M28" s="376"/>
      <c r="N28" s="376"/>
      <c r="O28" s="376"/>
      <c r="P28" s="376"/>
      <c r="Q28" s="377"/>
      <c r="R28" s="379"/>
    </row>
    <row r="29" spans="1:18" ht="25.5" customHeight="1" x14ac:dyDescent="0.2">
      <c r="A29" s="304">
        <v>1</v>
      </c>
      <c r="B29" s="374" t="str">
        <f>'ELETRICISTAS - Licitante'!B15</f>
        <v>Eletricista - Oficial A (CBO 9511-05) 44 Hrs</v>
      </c>
      <c r="C29" s="382">
        <f>'ELETRICISTAS - Licitante'!$C$15+'ELETRICISTAS - Licitante'!$D$15</f>
        <v>0</v>
      </c>
      <c r="D29" s="390">
        <f>($C$29/($C$14*5))*1.5+($C29/$C$14*5)*0.6*1.1428571/220</f>
        <v>0</v>
      </c>
      <c r="E29" s="383">
        <f>(('ELETRICISTAS - Licitante'!$C$15/($C$14*5))*1.5+('ELETRICISTAS - Licitante'!$C$15/$C$14*5)*0.6*1.1428571/220)*$E$28</f>
        <v>0</v>
      </c>
      <c r="F29" s="384">
        <f>(D29+E29)*$F$18</f>
        <v>0</v>
      </c>
      <c r="G29" s="384">
        <f t="shared" ref="G29" si="4">D29+E29+F29</f>
        <v>0</v>
      </c>
      <c r="H29" s="384">
        <f>G29*$H$18</f>
        <v>0</v>
      </c>
      <c r="I29" s="412">
        <f t="shared" ref="I29" si="5">ROUND((G29+H29),2)</f>
        <v>0</v>
      </c>
      <c r="J29" s="375"/>
      <c r="K29" s="376"/>
      <c r="L29" s="376"/>
      <c r="M29" s="376"/>
      <c r="N29" s="376"/>
      <c r="O29" s="376"/>
      <c r="P29" s="376"/>
      <c r="Q29" s="377"/>
      <c r="R29" s="379"/>
    </row>
    <row r="30" spans="1:18" x14ac:dyDescent="0.2">
      <c r="A30" s="306"/>
      <c r="B30" s="385"/>
      <c r="C30" s="386"/>
      <c r="D30" s="391"/>
      <c r="E30" s="386"/>
      <c r="F30" s="387"/>
      <c r="G30" s="387"/>
      <c r="H30" s="388"/>
      <c r="I30" s="389"/>
      <c r="J30" s="375"/>
      <c r="K30" s="376"/>
      <c r="L30" s="376"/>
      <c r="M30" s="376"/>
      <c r="N30" s="376"/>
      <c r="O30" s="376"/>
      <c r="P30" s="376"/>
      <c r="Q30" s="377"/>
      <c r="R30" s="379"/>
    </row>
    <row r="31" spans="1:18" ht="16.5" thickBot="1" x14ac:dyDescent="0.3">
      <c r="A31" s="740" t="s">
        <v>368</v>
      </c>
      <c r="B31" s="740"/>
      <c r="C31" s="740"/>
      <c r="D31" s="740"/>
      <c r="E31" s="740"/>
      <c r="F31" s="740"/>
      <c r="G31" s="740"/>
      <c r="H31" s="740"/>
      <c r="I31" s="740"/>
      <c r="J31" s="375"/>
      <c r="K31" s="376"/>
      <c r="L31" s="376"/>
      <c r="M31" s="376"/>
      <c r="N31" s="376"/>
      <c r="O31" s="376"/>
      <c r="P31" s="376"/>
      <c r="Q31" s="377"/>
      <c r="R31" s="379"/>
    </row>
    <row r="32" spans="1:18" s="409" customFormat="1" ht="50.1" customHeight="1" thickTop="1" x14ac:dyDescent="0.2">
      <c r="A32" s="733" t="s">
        <v>140</v>
      </c>
      <c r="B32" s="734" t="s">
        <v>358</v>
      </c>
      <c r="C32" s="735" t="s">
        <v>18</v>
      </c>
      <c r="D32" s="737" t="s">
        <v>386</v>
      </c>
      <c r="E32" s="411" t="s">
        <v>362</v>
      </c>
      <c r="F32" s="411" t="s">
        <v>363</v>
      </c>
      <c r="G32" s="738" t="s">
        <v>142</v>
      </c>
      <c r="H32" s="378" t="s">
        <v>369</v>
      </c>
      <c r="I32" s="731" t="s">
        <v>370</v>
      </c>
      <c r="J32" s="375"/>
      <c r="K32" s="376"/>
      <c r="L32" s="376"/>
      <c r="M32" s="376"/>
      <c r="N32" s="376"/>
      <c r="O32" s="376"/>
      <c r="P32" s="376"/>
      <c r="Q32" s="376"/>
      <c r="R32" s="408"/>
    </row>
    <row r="33" spans="1:21" x14ac:dyDescent="0.2">
      <c r="A33" s="733"/>
      <c r="B33" s="734"/>
      <c r="C33" s="736"/>
      <c r="D33" s="732"/>
      <c r="E33" s="380">
        <v>0.2</v>
      </c>
      <c r="F33" s="380">
        <f>'ENCARGOS SOCIAIS - Licitante'!$B$23/100</f>
        <v>0</v>
      </c>
      <c r="G33" s="739"/>
      <c r="H33" s="380">
        <f>'CITL - Licitante'!$B$18</f>
        <v>0</v>
      </c>
      <c r="I33" s="732"/>
      <c r="J33" s="375"/>
      <c r="K33" s="376"/>
      <c r="L33" s="376"/>
      <c r="M33" s="376"/>
      <c r="N33" s="376"/>
      <c r="O33" s="376"/>
      <c r="P33" s="376"/>
      <c r="Q33" s="377"/>
      <c r="R33" s="379"/>
    </row>
    <row r="34" spans="1:21" ht="25.5" customHeight="1" x14ac:dyDescent="0.2">
      <c r="A34" s="304">
        <v>1</v>
      </c>
      <c r="B34" s="374" t="str">
        <f>'ELETRICISTAS - Licitante'!B15</f>
        <v>Eletricista - Oficial A (CBO 9511-05) 44 Hrs</v>
      </c>
      <c r="C34" s="382">
        <f>'ELETRICISTAS - Licitante'!$C$15+'ELETRICISTAS - Licitante'!$D$15</f>
        <v>0</v>
      </c>
      <c r="D34" s="390">
        <f>(($C$34/($C$14*5))*2)+(($C$34/($C$14*5))*0.6*1.1428571)/220</f>
        <v>0</v>
      </c>
      <c r="E34" s="383">
        <f>(('ELETRICISTAS - Licitante'!$C$15/($C$14*5))*2+('ELETRICISTAS - Licitante'!$C$15/$C$14*5)*0.6*1.1428571/220)*$E$33</f>
        <v>0</v>
      </c>
      <c r="F34" s="384">
        <f>(D34+E34)*$F$18</f>
        <v>0</v>
      </c>
      <c r="G34" s="384">
        <f t="shared" ref="G34" si="6">D34+E34+F34</f>
        <v>0</v>
      </c>
      <c r="H34" s="384">
        <f>G34*$H$18</f>
        <v>0</v>
      </c>
      <c r="I34" s="412">
        <f t="shared" ref="I34" si="7">ROUND((G34+H34),2)</f>
        <v>0</v>
      </c>
      <c r="J34" s="375"/>
      <c r="K34" s="376"/>
      <c r="L34" s="392"/>
      <c r="M34" s="376"/>
      <c r="N34" s="376"/>
      <c r="O34" s="376"/>
      <c r="P34" s="376"/>
      <c r="Q34" s="377"/>
      <c r="R34" s="379"/>
    </row>
    <row r="35" spans="1:21" x14ac:dyDescent="0.2">
      <c r="A35" s="306"/>
      <c r="B35" s="385"/>
      <c r="C35" s="386"/>
      <c r="D35" s="386"/>
      <c r="E35" s="386"/>
      <c r="F35" s="387"/>
      <c r="G35" s="387"/>
      <c r="H35" s="388"/>
      <c r="I35" s="389"/>
      <c r="J35" s="744"/>
      <c r="K35" s="744"/>
      <c r="L35" s="744"/>
      <c r="M35" s="744"/>
      <c r="N35" s="744"/>
      <c r="O35" s="744"/>
      <c r="P35" s="744"/>
      <c r="Q35" s="744"/>
      <c r="R35" s="379"/>
    </row>
    <row r="36" spans="1:21" ht="16.5" thickBot="1" x14ac:dyDescent="0.3">
      <c r="A36" s="745" t="s">
        <v>371</v>
      </c>
      <c r="B36" s="745"/>
      <c r="C36" s="745"/>
      <c r="D36" s="745"/>
      <c r="E36" s="745"/>
      <c r="F36" s="745"/>
      <c r="G36" s="745"/>
      <c r="H36" s="745"/>
      <c r="I36" s="745"/>
      <c r="J36" s="746"/>
      <c r="K36" s="746"/>
      <c r="L36" s="746"/>
      <c r="M36" s="746"/>
      <c r="N36" s="746"/>
      <c r="O36" s="746"/>
      <c r="P36" s="746"/>
      <c r="Q36" s="746"/>
      <c r="R36" s="379"/>
    </row>
    <row r="37" spans="1:21" ht="12.75" customHeight="1" thickTop="1" x14ac:dyDescent="0.2">
      <c r="A37" s="369"/>
      <c r="B37" s="369"/>
      <c r="C37" s="369"/>
      <c r="D37" s="369"/>
      <c r="E37" s="369"/>
      <c r="F37" s="369"/>
      <c r="G37" s="369"/>
      <c r="H37" s="369"/>
      <c r="I37" s="369"/>
      <c r="J37" s="393"/>
      <c r="K37" s="393"/>
      <c r="L37" s="393"/>
      <c r="M37" s="393"/>
      <c r="N37" s="393"/>
      <c r="O37" s="393"/>
      <c r="P37" s="393"/>
      <c r="Q37" s="393"/>
      <c r="R37" s="379"/>
    </row>
    <row r="38" spans="1:21" ht="12.75" customHeight="1" x14ac:dyDescent="0.2">
      <c r="A38" s="747" t="s">
        <v>381</v>
      </c>
      <c r="B38" s="747"/>
      <c r="C38" s="747"/>
      <c r="D38" s="747"/>
      <c r="E38" s="747"/>
      <c r="F38" s="305"/>
      <c r="G38" s="747" t="s">
        <v>382</v>
      </c>
      <c r="H38" s="747"/>
      <c r="I38" s="747"/>
      <c r="J38" s="393"/>
      <c r="K38" s="393"/>
      <c r="L38" s="393"/>
      <c r="M38" s="393"/>
      <c r="N38" s="393"/>
      <c r="O38" s="393"/>
      <c r="P38" s="393"/>
      <c r="Q38" s="393"/>
      <c r="R38" s="379"/>
    </row>
    <row r="39" spans="1:21" ht="50.1" customHeight="1" x14ac:dyDescent="0.2">
      <c r="A39" s="735" t="s">
        <v>140</v>
      </c>
      <c r="B39" s="751" t="s">
        <v>358</v>
      </c>
      <c r="C39" s="749" t="s">
        <v>372</v>
      </c>
      <c r="D39" s="407" t="s">
        <v>177</v>
      </c>
      <c r="E39" s="749" t="s">
        <v>373</v>
      </c>
      <c r="F39" s="312"/>
      <c r="G39" s="749" t="s">
        <v>374</v>
      </c>
      <c r="H39" s="407" t="s">
        <v>177</v>
      </c>
      <c r="I39" s="749" t="s">
        <v>375</v>
      </c>
      <c r="J39" s="393"/>
      <c r="K39" s="393"/>
      <c r="L39" s="393"/>
      <c r="M39" s="393"/>
      <c r="N39" s="393"/>
      <c r="O39" s="393"/>
      <c r="P39" s="393"/>
      <c r="Q39" s="393"/>
      <c r="R39" s="379"/>
    </row>
    <row r="40" spans="1:21" ht="12.75" customHeight="1" x14ac:dyDescent="0.2">
      <c r="A40" s="733"/>
      <c r="B40" s="734"/>
      <c r="C40" s="750"/>
      <c r="D40" s="395">
        <f>'CITL - Licitante'!$B$18</f>
        <v>0</v>
      </c>
      <c r="E40" s="750"/>
      <c r="F40" s="396"/>
      <c r="G40" s="750"/>
      <c r="H40" s="395">
        <f>'CITL - Licitante'!$B$18</f>
        <v>0</v>
      </c>
      <c r="I40" s="750"/>
      <c r="J40" s="393"/>
      <c r="K40" s="393"/>
      <c r="L40" s="393"/>
      <c r="M40" s="393"/>
      <c r="N40" s="393"/>
      <c r="O40" s="393"/>
      <c r="P40" s="393"/>
      <c r="Q40" s="393"/>
      <c r="R40" s="379"/>
    </row>
    <row r="41" spans="1:21" ht="25.5" customHeight="1" x14ac:dyDescent="0.2">
      <c r="A41" s="304">
        <v>1</v>
      </c>
      <c r="B41" s="374" t="str">
        <f>'ELETRICISTAS - Licitante'!B15</f>
        <v>Eletricista - Oficial A (CBO 9511-05) 44 Hrs</v>
      </c>
      <c r="C41" s="410">
        <f>'ELETRICISTAS - Licitante'!I14*'ELETRICISTAS - Licitante'!J14</f>
        <v>0</v>
      </c>
      <c r="D41" s="384">
        <f>C41*$D$40</f>
        <v>0</v>
      </c>
      <c r="E41" s="412">
        <f t="shared" ref="E41" si="8">ROUND((C41+D41),2)</f>
        <v>0</v>
      </c>
      <c r="F41" s="397"/>
      <c r="G41" s="410">
        <f>'ELETRICISTAS - Licitante'!G14</f>
        <v>0</v>
      </c>
      <c r="H41" s="384">
        <f>G41*$H$40</f>
        <v>0</v>
      </c>
      <c r="I41" s="412">
        <f t="shared" ref="I41" si="9">ROUND((G41+H41),2)</f>
        <v>0</v>
      </c>
      <c r="J41" s="393"/>
      <c r="K41" s="393"/>
      <c r="L41" s="393"/>
      <c r="M41" s="393"/>
      <c r="N41" s="393"/>
      <c r="O41" s="393"/>
      <c r="P41" s="393"/>
      <c r="Q41" s="393"/>
      <c r="R41" s="379"/>
    </row>
    <row r="42" spans="1:21" x14ac:dyDescent="0.2">
      <c r="A42" s="370"/>
      <c r="B42" s="748"/>
      <c r="C42" s="748"/>
      <c r="D42" s="748"/>
      <c r="E42" s="748"/>
      <c r="F42" s="748"/>
      <c r="G42" s="748"/>
      <c r="H42" s="748"/>
      <c r="I42" s="748"/>
      <c r="J42" s="398"/>
      <c r="K42" s="398"/>
      <c r="L42" s="398"/>
      <c r="M42" s="398"/>
      <c r="N42" s="398"/>
      <c r="O42" s="398"/>
      <c r="P42" s="398"/>
      <c r="Q42" s="398"/>
      <c r="R42" s="399"/>
    </row>
    <row r="43" spans="1:21" x14ac:dyDescent="0.2">
      <c r="A43" s="370"/>
      <c r="B43" s="752" t="s">
        <v>376</v>
      </c>
      <c r="C43" s="753"/>
      <c r="D43" s="753"/>
      <c r="E43" s="753"/>
      <c r="F43" s="753"/>
      <c r="G43" s="753"/>
      <c r="H43" s="753"/>
      <c r="I43" s="753"/>
      <c r="J43" s="400"/>
      <c r="K43" s="754"/>
      <c r="L43" s="754"/>
      <c r="M43" s="754"/>
      <c r="N43" s="754"/>
      <c r="O43" s="754"/>
      <c r="P43" s="754"/>
      <c r="Q43" s="754"/>
      <c r="R43" s="755"/>
      <c r="S43" s="398"/>
    </row>
    <row r="44" spans="1:21" x14ac:dyDescent="0.2">
      <c r="A44" s="370"/>
      <c r="B44" s="752" t="s">
        <v>378</v>
      </c>
      <c r="C44" s="752"/>
      <c r="D44" s="752"/>
      <c r="E44" s="752"/>
      <c r="F44" s="752"/>
      <c r="G44" s="752"/>
      <c r="H44" s="752"/>
      <c r="I44" s="752"/>
      <c r="J44" s="398"/>
      <c r="K44" s="398"/>
      <c r="L44" s="398"/>
      <c r="M44" s="398"/>
      <c r="N44" s="398"/>
      <c r="O44" s="398"/>
      <c r="P44" s="398"/>
      <c r="Q44" s="398"/>
      <c r="R44" s="398"/>
      <c r="S44" s="398"/>
    </row>
    <row r="45" spans="1:21" ht="12.75" customHeight="1" x14ac:dyDescent="0.2">
      <c r="A45" s="370"/>
      <c r="B45" s="756" t="s">
        <v>387</v>
      </c>
      <c r="C45" s="756"/>
      <c r="D45" s="756"/>
      <c r="E45" s="756"/>
      <c r="F45" s="756"/>
      <c r="G45" s="756"/>
      <c r="H45" s="756"/>
      <c r="I45" s="756"/>
      <c r="J45" s="398"/>
      <c r="K45" s="398"/>
      <c r="L45" s="398"/>
      <c r="M45" s="398"/>
      <c r="N45" s="398"/>
      <c r="O45" s="398"/>
      <c r="P45" s="398"/>
      <c r="Q45" s="398"/>
      <c r="R45" s="398"/>
      <c r="S45" s="398"/>
    </row>
    <row r="46" spans="1:21" x14ac:dyDescent="0.2">
      <c r="A46" s="370"/>
      <c r="B46" s="752" t="s">
        <v>377</v>
      </c>
      <c r="C46" s="752"/>
      <c r="D46" s="752"/>
      <c r="E46" s="752"/>
      <c r="F46" s="752"/>
      <c r="G46" s="752"/>
      <c r="H46" s="752"/>
      <c r="I46" s="752"/>
      <c r="R46" s="398"/>
      <c r="S46" s="398"/>
      <c r="T46" s="401"/>
      <c r="U46" s="402"/>
    </row>
    <row r="47" spans="1:21" x14ac:dyDescent="0.2">
      <c r="B47" s="403"/>
      <c r="C47" s="398"/>
      <c r="D47" s="398"/>
      <c r="E47" s="398"/>
      <c r="F47" s="398"/>
      <c r="G47" s="398"/>
      <c r="H47" s="398"/>
      <c r="I47" s="398"/>
      <c r="S47" s="398"/>
      <c r="T47" s="401"/>
      <c r="U47" s="402"/>
    </row>
    <row r="48" spans="1:21" x14ac:dyDescent="0.2">
      <c r="B48" s="403"/>
      <c r="C48" s="398"/>
      <c r="D48" s="398"/>
      <c r="E48" s="398"/>
      <c r="F48" s="398"/>
      <c r="G48" s="398"/>
      <c r="H48" s="398"/>
      <c r="I48" s="398"/>
    </row>
    <row r="49" spans="2:21" x14ac:dyDescent="0.2">
      <c r="B49" s="403"/>
      <c r="C49" s="398"/>
      <c r="D49" s="398"/>
      <c r="E49" s="398"/>
      <c r="F49" s="398"/>
      <c r="G49" s="398"/>
      <c r="H49" s="398"/>
      <c r="I49" s="398"/>
      <c r="T49" s="401"/>
      <c r="U49" s="401"/>
    </row>
    <row r="57" spans="2:21" x14ac:dyDescent="0.2">
      <c r="J57" s="405"/>
      <c r="K57" s="405"/>
      <c r="L57" s="405"/>
      <c r="M57" s="405"/>
      <c r="N57" s="405"/>
      <c r="O57" s="405"/>
      <c r="P57" s="405"/>
    </row>
    <row r="62" spans="2:21" x14ac:dyDescent="0.2">
      <c r="H62" s="405"/>
      <c r="I62" s="405"/>
    </row>
    <row r="64" spans="2:21" x14ac:dyDescent="0.2">
      <c r="B64" s="406"/>
      <c r="C64" s="405"/>
      <c r="D64" s="405"/>
      <c r="E64" s="405"/>
      <c r="F64" s="405"/>
      <c r="G64" s="405"/>
    </row>
  </sheetData>
  <sheetProtection password="85AC" sheet="1" objects="1" scenarios="1" selectLockedCells="1"/>
  <mergeCells count="54">
    <mergeCell ref="A10:I10"/>
    <mergeCell ref="A1:I1"/>
    <mergeCell ref="A2:I2"/>
    <mergeCell ref="A3:I3"/>
    <mergeCell ref="A8:I8"/>
    <mergeCell ref="A9:I9"/>
    <mergeCell ref="I22:I23"/>
    <mergeCell ref="A11:I11"/>
    <mergeCell ref="C13:D13"/>
    <mergeCell ref="C14:D14"/>
    <mergeCell ref="A16:I16"/>
    <mergeCell ref="G17:G18"/>
    <mergeCell ref="C17:C18"/>
    <mergeCell ref="B17:B18"/>
    <mergeCell ref="A17:A18"/>
    <mergeCell ref="B43:I43"/>
    <mergeCell ref="K43:R43"/>
    <mergeCell ref="B44:I44"/>
    <mergeCell ref="B45:I45"/>
    <mergeCell ref="B46:I46"/>
    <mergeCell ref="J35:Q35"/>
    <mergeCell ref="A36:I36"/>
    <mergeCell ref="J36:Q36"/>
    <mergeCell ref="G38:I38"/>
    <mergeCell ref="B42:I42"/>
    <mergeCell ref="I39:I40"/>
    <mergeCell ref="A38:E38"/>
    <mergeCell ref="A39:A40"/>
    <mergeCell ref="B39:B40"/>
    <mergeCell ref="C39:C40"/>
    <mergeCell ref="E39:E40"/>
    <mergeCell ref="G39:G40"/>
    <mergeCell ref="A31:I31"/>
    <mergeCell ref="A26:I26"/>
    <mergeCell ref="I17:I18"/>
    <mergeCell ref="A21:I21"/>
    <mergeCell ref="A22:A23"/>
    <mergeCell ref="B22:B23"/>
    <mergeCell ref="C22:C23"/>
    <mergeCell ref="D17:D18"/>
    <mergeCell ref="D22:D23"/>
    <mergeCell ref="A27:A28"/>
    <mergeCell ref="B27:B28"/>
    <mergeCell ref="C27:C28"/>
    <mergeCell ref="D27:D28"/>
    <mergeCell ref="G27:G28"/>
    <mergeCell ref="I27:I28"/>
    <mergeCell ref="G22:G23"/>
    <mergeCell ref="I32:I33"/>
    <mergeCell ref="A32:A33"/>
    <mergeCell ref="B32:B33"/>
    <mergeCell ref="C32:C33"/>
    <mergeCell ref="D32:D33"/>
    <mergeCell ref="G32:G33"/>
  </mergeCells>
  <dataValidations count="1">
    <dataValidation allowBlank="1" showInputMessage="1" showErrorMessage="1" errorTitle="Pare !!!" error="Pare !!!" sqref="U49"/>
  </dataValidations>
  <printOptions horizontalCentered="1"/>
  <pageMargins left="0.11811023622047245" right="0.11811023622047245" top="0.78740157480314965" bottom="0.35433070866141736" header="0.31496062992125984" footer="7.874015748031496E-2"/>
  <pageSetup paperSize="9" scale="70" orientation="portrait" r:id="rId1"/>
  <headerFooter>
    <oddHeader>&amp;C&amp;G&amp;R&amp;8&amp;P</oddHeader>
    <oddFooter>&amp;L&amp;G
&amp;"Arial,Negrito"&amp;8&amp;K00-032SCCAT/CFIC/SECFC</oddFooter>
  </headerFooter>
  <legacy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11</vt:i4>
      </vt:variant>
      <vt:variant>
        <vt:lpstr>Intervalos nomeados</vt:lpstr>
      </vt:variant>
      <vt:variant>
        <vt:i4>9</vt:i4>
      </vt:variant>
    </vt:vector>
  </HeadingPairs>
  <TitlesOfParts>
    <vt:vector size="20" baseType="lpstr">
      <vt:lpstr>RESUMO - Licitante</vt:lpstr>
      <vt:lpstr>ELETRICISTAS - Licitante</vt:lpstr>
      <vt:lpstr>LIMPEZA - Licitante</vt:lpstr>
      <vt:lpstr>ENCARGOS SOCIAIS - Licitante</vt:lpstr>
      <vt:lpstr>CITL - Licitante</vt:lpstr>
      <vt:lpstr>Item 1 - he 50%</vt:lpstr>
      <vt:lpstr>item 1 - he 100%</vt:lpstr>
      <vt:lpstr>INSUMOS - Licitante</vt:lpstr>
      <vt:lpstr>HORA EXTRA - Licitante</vt:lpstr>
      <vt:lpstr>Item 2 - he 50%</vt:lpstr>
      <vt:lpstr>item 2 - he 100%</vt:lpstr>
      <vt:lpstr>'CITL - Licitante'!Area_de_impressao</vt:lpstr>
      <vt:lpstr>'ELETRICISTAS - Licitante'!Area_de_impressao</vt:lpstr>
      <vt:lpstr>'ENCARGOS SOCIAIS - Licitante'!Area_de_impressao</vt:lpstr>
      <vt:lpstr>'HORA EXTRA - Licitante'!Area_de_impressao</vt:lpstr>
      <vt:lpstr>'INSUMOS - Licitante'!Area_de_impressao</vt:lpstr>
      <vt:lpstr>'LIMPEZA - Licitante'!Area_de_impressao</vt:lpstr>
      <vt:lpstr>'RESUMO - Licitante'!Area_de_impressao</vt:lpstr>
      <vt:lpstr>'ENCARGOS SOCIAIS - Licitante'!Titulos_de_impressao</vt:lpstr>
      <vt:lpstr>'INSUMOS - Licitante'!Titulos_de_impressao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0039964150698</dc:creator>
  <cp:lastModifiedBy>samc</cp:lastModifiedBy>
  <cp:lastPrinted>2021-09-24T16:24:07Z</cp:lastPrinted>
  <dcterms:created xsi:type="dcterms:W3CDTF">2002-06-10T15:51:10Z</dcterms:created>
  <dcterms:modified xsi:type="dcterms:W3CDTF">2021-09-24T16:24:59Z</dcterms:modified>
</cp:coreProperties>
</file>