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4\PE 90037\Comprasgov e transparência\"/>
    </mc:Choice>
  </mc:AlternateContent>
  <bookViews>
    <workbookView xWindow="0" yWindow="0" windowWidth="28800" windowHeight="11532"/>
  </bookViews>
  <sheets>
    <sheet name="QUADRO INFORMAÇÕES" sheetId="5" r:id="rId1"/>
    <sheet name="PROPOSTA DETALHADA" sheetId="1" r:id="rId2"/>
    <sheet name="BDI - COMPOSIÇÃO ANÁLITICA" sheetId="2" r:id="rId3"/>
  </sheets>
  <definedNames>
    <definedName name="_xlnm._FilterDatabase" localSheetId="1" hidden="1">'PROPOSTA DETALHADA'!$A$2:$M$412</definedName>
    <definedName name="_xlnm.Print_Titles" localSheetId="1">'PROPOSTA DETALHADA'!$1:$2</definedName>
  </definedNames>
  <calcPr calcId="152511" fullPrecision="0"/>
</workbook>
</file>

<file path=xl/calcChain.xml><?xml version="1.0" encoding="utf-8"?>
<calcChain xmlns="http://schemas.openxmlformats.org/spreadsheetml/2006/main">
  <c r="B22" i="2" l="1"/>
  <c r="E16" i="2"/>
  <c r="E15" i="2"/>
  <c r="J412" i="1"/>
  <c r="J411" i="1" s="1"/>
  <c r="M411" i="1" s="1"/>
  <c r="I412" i="1"/>
  <c r="H412" i="1"/>
  <c r="J410" i="1"/>
  <c r="I410" i="1"/>
  <c r="H410" i="1"/>
  <c r="J409" i="1"/>
  <c r="I409" i="1"/>
  <c r="K409" i="1" s="1"/>
  <c r="H409" i="1"/>
  <c r="J407" i="1"/>
  <c r="J406" i="1" s="1"/>
  <c r="M406" i="1" s="1"/>
  <c r="I407" i="1"/>
  <c r="H407" i="1"/>
  <c r="J405" i="1"/>
  <c r="I405" i="1"/>
  <c r="H405" i="1"/>
  <c r="J404" i="1"/>
  <c r="I404" i="1"/>
  <c r="I403" i="1" s="1"/>
  <c r="L403" i="1" s="1"/>
  <c r="H404" i="1"/>
  <c r="J402" i="1"/>
  <c r="I402" i="1"/>
  <c r="K402" i="1" s="1"/>
  <c r="H402" i="1"/>
  <c r="J401" i="1"/>
  <c r="I401" i="1"/>
  <c r="H401" i="1"/>
  <c r="J400" i="1"/>
  <c r="I400" i="1"/>
  <c r="H400" i="1"/>
  <c r="J398" i="1"/>
  <c r="I398" i="1"/>
  <c r="H398" i="1"/>
  <c r="J397" i="1"/>
  <c r="I397" i="1"/>
  <c r="H397" i="1"/>
  <c r="J396" i="1"/>
  <c r="I396" i="1"/>
  <c r="K396" i="1" s="1"/>
  <c r="H396" i="1"/>
  <c r="K394" i="1"/>
  <c r="J394" i="1"/>
  <c r="I394" i="1"/>
  <c r="H394" i="1"/>
  <c r="K393" i="1"/>
  <c r="K392" i="1" s="1"/>
  <c r="J393" i="1"/>
  <c r="J392" i="1" s="1"/>
  <c r="M392" i="1" s="1"/>
  <c r="I393" i="1"/>
  <c r="H393" i="1"/>
  <c r="I392" i="1"/>
  <c r="L392" i="1" s="1"/>
  <c r="J391" i="1"/>
  <c r="I391" i="1"/>
  <c r="K391" i="1" s="1"/>
  <c r="H391" i="1"/>
  <c r="J390" i="1"/>
  <c r="I390" i="1"/>
  <c r="H390" i="1"/>
  <c r="J389" i="1"/>
  <c r="I389" i="1"/>
  <c r="K389" i="1" s="1"/>
  <c r="H389" i="1"/>
  <c r="J388" i="1"/>
  <c r="I388" i="1"/>
  <c r="K388" i="1" s="1"/>
  <c r="H388" i="1"/>
  <c r="J387" i="1"/>
  <c r="I387" i="1"/>
  <c r="K387" i="1" s="1"/>
  <c r="H387" i="1"/>
  <c r="J386" i="1"/>
  <c r="J385" i="1" s="1"/>
  <c r="M385" i="1" s="1"/>
  <c r="I386" i="1"/>
  <c r="H386" i="1"/>
  <c r="J384" i="1"/>
  <c r="I384" i="1"/>
  <c r="K384" i="1" s="1"/>
  <c r="H384" i="1"/>
  <c r="J383" i="1"/>
  <c r="I383" i="1"/>
  <c r="H383" i="1"/>
  <c r="J381" i="1"/>
  <c r="I381" i="1"/>
  <c r="K381" i="1" s="1"/>
  <c r="H381" i="1"/>
  <c r="J380" i="1"/>
  <c r="I380" i="1"/>
  <c r="H380" i="1"/>
  <c r="J379" i="1"/>
  <c r="I379" i="1"/>
  <c r="H379" i="1"/>
  <c r="J378" i="1"/>
  <c r="I378" i="1"/>
  <c r="H378" i="1"/>
  <c r="J376" i="1"/>
  <c r="I376" i="1"/>
  <c r="K376" i="1" s="1"/>
  <c r="H376" i="1"/>
  <c r="J375" i="1"/>
  <c r="I375" i="1"/>
  <c r="H375" i="1"/>
  <c r="J374" i="1"/>
  <c r="I374" i="1"/>
  <c r="K374" i="1" s="1"/>
  <c r="H374" i="1"/>
  <c r="J373" i="1"/>
  <c r="I373" i="1"/>
  <c r="H373" i="1"/>
  <c r="J371" i="1"/>
  <c r="I371" i="1"/>
  <c r="K371" i="1" s="1"/>
  <c r="H371" i="1"/>
  <c r="J370" i="1"/>
  <c r="J369" i="1" s="1"/>
  <c r="M369" i="1" s="1"/>
  <c r="I370" i="1"/>
  <c r="I369" i="1" s="1"/>
  <c r="L369" i="1" s="1"/>
  <c r="H370" i="1"/>
  <c r="J368" i="1"/>
  <c r="I368" i="1"/>
  <c r="K368" i="1" s="1"/>
  <c r="H368" i="1"/>
  <c r="J367" i="1"/>
  <c r="I367" i="1"/>
  <c r="H367" i="1"/>
  <c r="J366" i="1"/>
  <c r="M366" i="1" s="1"/>
  <c r="J365" i="1"/>
  <c r="I365" i="1"/>
  <c r="H365" i="1"/>
  <c r="J364" i="1"/>
  <c r="I364" i="1"/>
  <c r="H364" i="1"/>
  <c r="J363" i="1"/>
  <c r="I363" i="1"/>
  <c r="H363" i="1"/>
  <c r="J362" i="1"/>
  <c r="I362" i="1"/>
  <c r="K362" i="1" s="1"/>
  <c r="H362" i="1"/>
  <c r="J361" i="1"/>
  <c r="I361" i="1"/>
  <c r="H361" i="1"/>
  <c r="J360" i="1"/>
  <c r="I360" i="1"/>
  <c r="H360" i="1"/>
  <c r="J358" i="1"/>
  <c r="I358" i="1"/>
  <c r="H358" i="1"/>
  <c r="J357" i="1"/>
  <c r="I357" i="1"/>
  <c r="H357" i="1"/>
  <c r="J356" i="1"/>
  <c r="I356" i="1"/>
  <c r="H356" i="1"/>
  <c r="J355" i="1"/>
  <c r="K355" i="1" s="1"/>
  <c r="I355" i="1"/>
  <c r="H355" i="1"/>
  <c r="J354" i="1"/>
  <c r="I354" i="1"/>
  <c r="H354" i="1"/>
  <c r="J353" i="1"/>
  <c r="I353" i="1"/>
  <c r="H353" i="1"/>
  <c r="J352" i="1"/>
  <c r="I352" i="1"/>
  <c r="H352" i="1"/>
  <c r="I351" i="1"/>
  <c r="L351" i="1" s="1"/>
  <c r="J350" i="1"/>
  <c r="J349" i="1" s="1"/>
  <c r="M349" i="1" s="1"/>
  <c r="I350" i="1"/>
  <c r="I349" i="1" s="1"/>
  <c r="L349" i="1" s="1"/>
  <c r="H350" i="1"/>
  <c r="J348" i="1"/>
  <c r="I348" i="1"/>
  <c r="K348" i="1" s="1"/>
  <c r="H348" i="1"/>
  <c r="J347" i="1"/>
  <c r="I347" i="1"/>
  <c r="K347" i="1" s="1"/>
  <c r="H347" i="1"/>
  <c r="J346" i="1"/>
  <c r="I346" i="1"/>
  <c r="H346" i="1"/>
  <c r="J345" i="1"/>
  <c r="I345" i="1"/>
  <c r="H345" i="1"/>
  <c r="J344" i="1"/>
  <c r="I344" i="1"/>
  <c r="K344" i="1" s="1"/>
  <c r="H344" i="1"/>
  <c r="J343" i="1"/>
  <c r="I343" i="1"/>
  <c r="K343" i="1" s="1"/>
  <c r="H343" i="1"/>
  <c r="J342" i="1"/>
  <c r="I342" i="1"/>
  <c r="H342" i="1"/>
  <c r="J341" i="1"/>
  <c r="I341" i="1"/>
  <c r="H341" i="1"/>
  <c r="J340" i="1"/>
  <c r="I340" i="1"/>
  <c r="K340" i="1" s="1"/>
  <c r="H340" i="1"/>
  <c r="J339" i="1"/>
  <c r="I339" i="1"/>
  <c r="K339" i="1" s="1"/>
  <c r="H339" i="1"/>
  <c r="J338" i="1"/>
  <c r="I338" i="1"/>
  <c r="H338" i="1"/>
  <c r="J337" i="1"/>
  <c r="I337" i="1"/>
  <c r="H337" i="1"/>
  <c r="J336" i="1"/>
  <c r="I336" i="1"/>
  <c r="H336" i="1"/>
  <c r="J334" i="1"/>
  <c r="I334" i="1"/>
  <c r="H334" i="1"/>
  <c r="J333" i="1"/>
  <c r="I333" i="1"/>
  <c r="H333" i="1"/>
  <c r="J331" i="1"/>
  <c r="K331" i="1" s="1"/>
  <c r="I331" i="1"/>
  <c r="H331" i="1"/>
  <c r="J330" i="1"/>
  <c r="K330" i="1" s="1"/>
  <c r="I330" i="1"/>
  <c r="H330" i="1"/>
  <c r="J329" i="1"/>
  <c r="K329" i="1" s="1"/>
  <c r="I329" i="1"/>
  <c r="H329" i="1"/>
  <c r="J328" i="1"/>
  <c r="K328" i="1" s="1"/>
  <c r="I328" i="1"/>
  <c r="H328" i="1"/>
  <c r="J327" i="1"/>
  <c r="K327" i="1" s="1"/>
  <c r="I327" i="1"/>
  <c r="H327" i="1"/>
  <c r="J326" i="1"/>
  <c r="K326" i="1" s="1"/>
  <c r="I326" i="1"/>
  <c r="H326" i="1"/>
  <c r="J325" i="1"/>
  <c r="K325" i="1" s="1"/>
  <c r="I325" i="1"/>
  <c r="H325" i="1"/>
  <c r="J324" i="1"/>
  <c r="K324" i="1" s="1"/>
  <c r="I324" i="1"/>
  <c r="H324" i="1"/>
  <c r="J323" i="1"/>
  <c r="J322" i="1" s="1"/>
  <c r="M322" i="1" s="1"/>
  <c r="I323" i="1"/>
  <c r="H323" i="1"/>
  <c r="I322" i="1"/>
  <c r="L322" i="1" s="1"/>
  <c r="J321" i="1"/>
  <c r="I321" i="1"/>
  <c r="H321" i="1"/>
  <c r="J320" i="1"/>
  <c r="J319" i="1" s="1"/>
  <c r="M319" i="1" s="1"/>
  <c r="I320" i="1"/>
  <c r="H320" i="1"/>
  <c r="J318" i="1"/>
  <c r="I318" i="1"/>
  <c r="H318" i="1"/>
  <c r="J317" i="1"/>
  <c r="I317" i="1"/>
  <c r="K317" i="1" s="1"/>
  <c r="H317" i="1"/>
  <c r="J316" i="1"/>
  <c r="I316" i="1"/>
  <c r="H316" i="1"/>
  <c r="J315" i="1"/>
  <c r="I315" i="1"/>
  <c r="H315" i="1"/>
  <c r="J314" i="1"/>
  <c r="I314" i="1"/>
  <c r="H314" i="1"/>
  <c r="J313" i="1"/>
  <c r="I313" i="1"/>
  <c r="K313" i="1" s="1"/>
  <c r="H313" i="1"/>
  <c r="J312" i="1"/>
  <c r="I312" i="1"/>
  <c r="H312" i="1"/>
  <c r="J310" i="1"/>
  <c r="I310" i="1"/>
  <c r="H310" i="1"/>
  <c r="J309" i="1"/>
  <c r="I309" i="1"/>
  <c r="H309" i="1"/>
  <c r="J308" i="1"/>
  <c r="I308" i="1"/>
  <c r="H308" i="1"/>
  <c r="J306" i="1"/>
  <c r="I306" i="1"/>
  <c r="K306" i="1" s="1"/>
  <c r="H306" i="1"/>
  <c r="J305" i="1"/>
  <c r="I305" i="1"/>
  <c r="H305" i="1"/>
  <c r="J304" i="1"/>
  <c r="I304" i="1"/>
  <c r="K304" i="1" s="1"/>
  <c r="H304" i="1"/>
  <c r="J303" i="1"/>
  <c r="I303" i="1"/>
  <c r="H303" i="1"/>
  <c r="J302" i="1"/>
  <c r="I302" i="1"/>
  <c r="K302" i="1" s="1"/>
  <c r="H302" i="1"/>
  <c r="K300" i="1"/>
  <c r="K299" i="1" s="1"/>
  <c r="J300" i="1"/>
  <c r="I300" i="1"/>
  <c r="I299" i="1" s="1"/>
  <c r="L299" i="1" s="1"/>
  <c r="H300" i="1"/>
  <c r="J299" i="1"/>
  <c r="M299" i="1" s="1"/>
  <c r="J298" i="1"/>
  <c r="J297" i="1" s="1"/>
  <c r="M297" i="1" s="1"/>
  <c r="I298" i="1"/>
  <c r="H298" i="1"/>
  <c r="J296" i="1"/>
  <c r="I296" i="1"/>
  <c r="K296" i="1" s="1"/>
  <c r="H296" i="1"/>
  <c r="J295" i="1"/>
  <c r="I295" i="1"/>
  <c r="H295" i="1"/>
  <c r="K293" i="1"/>
  <c r="K292" i="1" s="1"/>
  <c r="J293" i="1"/>
  <c r="J292" i="1" s="1"/>
  <c r="I293" i="1"/>
  <c r="I292" i="1" s="1"/>
  <c r="L292" i="1" s="1"/>
  <c r="H293" i="1"/>
  <c r="M292" i="1"/>
  <c r="J291" i="1"/>
  <c r="I291" i="1"/>
  <c r="K291" i="1" s="1"/>
  <c r="H291" i="1"/>
  <c r="J290" i="1"/>
  <c r="I290" i="1"/>
  <c r="H290" i="1"/>
  <c r="I289" i="1"/>
  <c r="L289" i="1" s="1"/>
  <c r="J288" i="1"/>
  <c r="J287" i="1" s="1"/>
  <c r="M287" i="1" s="1"/>
  <c r="I288" i="1"/>
  <c r="H288" i="1"/>
  <c r="J286" i="1"/>
  <c r="I286" i="1"/>
  <c r="H286" i="1"/>
  <c r="J285" i="1"/>
  <c r="I285" i="1"/>
  <c r="H285" i="1"/>
  <c r="J284" i="1"/>
  <c r="I284" i="1"/>
  <c r="K284" i="1" s="1"/>
  <c r="H284" i="1"/>
  <c r="J283" i="1"/>
  <c r="I283" i="1"/>
  <c r="H283" i="1"/>
  <c r="J282" i="1"/>
  <c r="I282" i="1"/>
  <c r="H282" i="1"/>
  <c r="J281" i="1"/>
  <c r="I281" i="1"/>
  <c r="H281" i="1"/>
  <c r="J280" i="1"/>
  <c r="I280" i="1"/>
  <c r="K280" i="1" s="1"/>
  <c r="H280" i="1"/>
  <c r="J279" i="1"/>
  <c r="I279" i="1"/>
  <c r="H279" i="1"/>
  <c r="J278" i="1"/>
  <c r="I278" i="1"/>
  <c r="H278" i="1"/>
  <c r="J277" i="1"/>
  <c r="I277" i="1"/>
  <c r="H277" i="1"/>
  <c r="J275" i="1"/>
  <c r="I275" i="1"/>
  <c r="K275" i="1" s="1"/>
  <c r="H275" i="1"/>
  <c r="J274" i="1"/>
  <c r="I274" i="1"/>
  <c r="K274" i="1" s="1"/>
  <c r="H274" i="1"/>
  <c r="J273" i="1"/>
  <c r="I273" i="1"/>
  <c r="H273" i="1"/>
  <c r="J272" i="1"/>
  <c r="I272" i="1"/>
  <c r="K272" i="1" s="1"/>
  <c r="H272" i="1"/>
  <c r="J271" i="1"/>
  <c r="I271" i="1"/>
  <c r="K271" i="1" s="1"/>
  <c r="H271" i="1"/>
  <c r="J269" i="1"/>
  <c r="J268" i="1" s="1"/>
  <c r="M268" i="1" s="1"/>
  <c r="I269" i="1"/>
  <c r="K269" i="1" s="1"/>
  <c r="K268" i="1" s="1"/>
  <c r="H269" i="1"/>
  <c r="J267" i="1"/>
  <c r="I267" i="1"/>
  <c r="K267" i="1" s="1"/>
  <c r="H267" i="1"/>
  <c r="H266" i="1"/>
  <c r="E266" i="1"/>
  <c r="J265" i="1"/>
  <c r="I265" i="1"/>
  <c r="H265" i="1"/>
  <c r="J264" i="1"/>
  <c r="I264" i="1"/>
  <c r="H264" i="1"/>
  <c r="J263" i="1"/>
  <c r="I263" i="1"/>
  <c r="H263" i="1"/>
  <c r="J261" i="1"/>
  <c r="I261" i="1"/>
  <c r="K261" i="1" s="1"/>
  <c r="H261" i="1"/>
  <c r="J260" i="1"/>
  <c r="J259" i="1" s="1"/>
  <c r="M259" i="1" s="1"/>
  <c r="I260" i="1"/>
  <c r="H260" i="1"/>
  <c r="J258" i="1"/>
  <c r="K258" i="1" s="1"/>
  <c r="I258" i="1"/>
  <c r="H258" i="1"/>
  <c r="J257" i="1"/>
  <c r="I257" i="1"/>
  <c r="I256" i="1" s="1"/>
  <c r="L256" i="1" s="1"/>
  <c r="H257" i="1"/>
  <c r="J255" i="1"/>
  <c r="I255" i="1"/>
  <c r="H255" i="1"/>
  <c r="J254" i="1"/>
  <c r="I254" i="1"/>
  <c r="H254" i="1"/>
  <c r="J252" i="1"/>
  <c r="I252" i="1"/>
  <c r="H252" i="1"/>
  <c r="J251" i="1"/>
  <c r="I251" i="1"/>
  <c r="H251" i="1"/>
  <c r="J250" i="1"/>
  <c r="I250" i="1"/>
  <c r="H250" i="1"/>
  <c r="J249" i="1"/>
  <c r="I249" i="1"/>
  <c r="H249" i="1"/>
  <c r="J248" i="1"/>
  <c r="I248" i="1"/>
  <c r="H248" i="1"/>
  <c r="J246" i="1"/>
  <c r="K246" i="1" s="1"/>
  <c r="I246" i="1"/>
  <c r="H246" i="1"/>
  <c r="J245" i="1"/>
  <c r="I245" i="1"/>
  <c r="I244" i="1" s="1"/>
  <c r="L244" i="1" s="1"/>
  <c r="H245" i="1"/>
  <c r="J243" i="1"/>
  <c r="I243" i="1"/>
  <c r="K243" i="1" s="1"/>
  <c r="H243" i="1"/>
  <c r="J242" i="1"/>
  <c r="I242" i="1"/>
  <c r="K242" i="1" s="1"/>
  <c r="H242" i="1"/>
  <c r="J241" i="1"/>
  <c r="I241" i="1"/>
  <c r="H241" i="1"/>
  <c r="J240" i="1"/>
  <c r="M240" i="1" s="1"/>
  <c r="J239" i="1"/>
  <c r="I239" i="1"/>
  <c r="K239" i="1" s="1"/>
  <c r="H239" i="1"/>
  <c r="J238" i="1"/>
  <c r="I238" i="1"/>
  <c r="H238" i="1"/>
  <c r="J237" i="1"/>
  <c r="J236" i="1" s="1"/>
  <c r="M236" i="1" s="1"/>
  <c r="I237" i="1"/>
  <c r="H237" i="1"/>
  <c r="J235" i="1"/>
  <c r="I235" i="1"/>
  <c r="H235" i="1"/>
  <c r="J234" i="1"/>
  <c r="I234" i="1"/>
  <c r="H234" i="1"/>
  <c r="J233" i="1"/>
  <c r="I233" i="1"/>
  <c r="K233" i="1" s="1"/>
  <c r="H233" i="1"/>
  <c r="J232" i="1"/>
  <c r="I232" i="1"/>
  <c r="H232" i="1"/>
  <c r="J231" i="1"/>
  <c r="I231" i="1"/>
  <c r="H231" i="1"/>
  <c r="J229" i="1"/>
  <c r="I229" i="1"/>
  <c r="K229" i="1" s="1"/>
  <c r="H229" i="1"/>
  <c r="J228" i="1"/>
  <c r="I228" i="1"/>
  <c r="K228" i="1" s="1"/>
  <c r="H228" i="1"/>
  <c r="J227" i="1"/>
  <c r="I227" i="1"/>
  <c r="K227" i="1" s="1"/>
  <c r="H227" i="1"/>
  <c r="J226" i="1"/>
  <c r="J225" i="1" s="1"/>
  <c r="M225" i="1" s="1"/>
  <c r="I226" i="1"/>
  <c r="K226" i="1" s="1"/>
  <c r="H226" i="1"/>
  <c r="J224" i="1"/>
  <c r="J223" i="1" s="1"/>
  <c r="M223" i="1" s="1"/>
  <c r="I224" i="1"/>
  <c r="H224" i="1"/>
  <c r="J222" i="1"/>
  <c r="J220" i="1" s="1"/>
  <c r="M220" i="1" s="1"/>
  <c r="I222" i="1"/>
  <c r="K222" i="1" s="1"/>
  <c r="H222" i="1"/>
  <c r="J221" i="1"/>
  <c r="I221" i="1"/>
  <c r="H221" i="1"/>
  <c r="J219" i="1"/>
  <c r="I219" i="1"/>
  <c r="K219" i="1" s="1"/>
  <c r="H219" i="1"/>
  <c r="J218" i="1"/>
  <c r="J217" i="1" s="1"/>
  <c r="M217" i="1" s="1"/>
  <c r="I218" i="1"/>
  <c r="H218" i="1"/>
  <c r="J216" i="1"/>
  <c r="K216" i="1" s="1"/>
  <c r="I216" i="1"/>
  <c r="H216" i="1"/>
  <c r="J215" i="1"/>
  <c r="K215" i="1" s="1"/>
  <c r="I215" i="1"/>
  <c r="H215" i="1"/>
  <c r="J214" i="1"/>
  <c r="J213" i="1" s="1"/>
  <c r="M213" i="1" s="1"/>
  <c r="I214" i="1"/>
  <c r="H214" i="1"/>
  <c r="I213" i="1"/>
  <c r="L213" i="1" s="1"/>
  <c r="J212" i="1"/>
  <c r="J211" i="1" s="1"/>
  <c r="M211" i="1" s="1"/>
  <c r="I212" i="1"/>
  <c r="K212" i="1" s="1"/>
  <c r="K211" i="1" s="1"/>
  <c r="H212" i="1"/>
  <c r="I211" i="1"/>
  <c r="L211" i="1" s="1"/>
  <c r="J210" i="1"/>
  <c r="I210" i="1"/>
  <c r="H210" i="1"/>
  <c r="J209" i="1"/>
  <c r="J208" i="1" s="1"/>
  <c r="M208" i="1" s="1"/>
  <c r="I209" i="1"/>
  <c r="H209" i="1"/>
  <c r="J207" i="1"/>
  <c r="I207" i="1"/>
  <c r="H207" i="1"/>
  <c r="J206" i="1"/>
  <c r="I206" i="1"/>
  <c r="K206" i="1" s="1"/>
  <c r="H206" i="1"/>
  <c r="J205" i="1"/>
  <c r="I205" i="1"/>
  <c r="H205" i="1"/>
  <c r="K203" i="1"/>
  <c r="J203" i="1"/>
  <c r="I203" i="1"/>
  <c r="H203" i="1"/>
  <c r="K202" i="1"/>
  <c r="J202" i="1"/>
  <c r="I202" i="1"/>
  <c r="H202" i="1"/>
  <c r="K201" i="1"/>
  <c r="J201" i="1"/>
  <c r="I201" i="1"/>
  <c r="H201" i="1"/>
  <c r="K200" i="1"/>
  <c r="J200" i="1"/>
  <c r="I200" i="1"/>
  <c r="H200" i="1"/>
  <c r="K199" i="1"/>
  <c r="K198" i="1" s="1"/>
  <c r="J199" i="1"/>
  <c r="J198" i="1" s="1"/>
  <c r="I199" i="1"/>
  <c r="I198" i="1" s="1"/>
  <c r="L198" i="1" s="1"/>
  <c r="H199" i="1"/>
  <c r="M198" i="1"/>
  <c r="J197" i="1"/>
  <c r="I197" i="1"/>
  <c r="K197" i="1" s="1"/>
  <c r="H197" i="1"/>
  <c r="J196" i="1"/>
  <c r="I196" i="1"/>
  <c r="K196" i="1" s="1"/>
  <c r="H196" i="1"/>
  <c r="J195" i="1"/>
  <c r="J194" i="1" s="1"/>
  <c r="M194" i="1" s="1"/>
  <c r="I195" i="1"/>
  <c r="H195" i="1"/>
  <c r="I194" i="1"/>
  <c r="L194" i="1" s="1"/>
  <c r="J193" i="1"/>
  <c r="J192" i="1" s="1"/>
  <c r="M192" i="1" s="1"/>
  <c r="I193" i="1"/>
  <c r="H193" i="1"/>
  <c r="J191" i="1"/>
  <c r="I191" i="1"/>
  <c r="H191" i="1"/>
  <c r="J190" i="1"/>
  <c r="I190" i="1"/>
  <c r="H190" i="1"/>
  <c r="J188" i="1"/>
  <c r="I188" i="1"/>
  <c r="K188" i="1" s="1"/>
  <c r="H188" i="1"/>
  <c r="J187" i="1"/>
  <c r="I187" i="1"/>
  <c r="H187" i="1"/>
  <c r="I186" i="1"/>
  <c r="L186" i="1" s="1"/>
  <c r="K185" i="1"/>
  <c r="J185" i="1"/>
  <c r="I185" i="1"/>
  <c r="H185" i="1"/>
  <c r="K184" i="1"/>
  <c r="J184" i="1"/>
  <c r="I184" i="1"/>
  <c r="H184" i="1"/>
  <c r="K183" i="1"/>
  <c r="J183" i="1"/>
  <c r="I183" i="1"/>
  <c r="H183" i="1"/>
  <c r="K182" i="1"/>
  <c r="K181" i="1" s="1"/>
  <c r="J182" i="1"/>
  <c r="I182" i="1"/>
  <c r="I181" i="1" s="1"/>
  <c r="L181" i="1" s="1"/>
  <c r="H182" i="1"/>
  <c r="J181" i="1"/>
  <c r="M181" i="1" s="1"/>
  <c r="J180" i="1"/>
  <c r="I180" i="1"/>
  <c r="K180" i="1" s="1"/>
  <c r="H180" i="1"/>
  <c r="J179" i="1"/>
  <c r="I179" i="1"/>
  <c r="H179" i="1"/>
  <c r="J178" i="1"/>
  <c r="J177" i="1" s="1"/>
  <c r="M177" i="1" s="1"/>
  <c r="I178" i="1"/>
  <c r="H178" i="1"/>
  <c r="J176" i="1"/>
  <c r="I176" i="1"/>
  <c r="H176" i="1"/>
  <c r="J175" i="1"/>
  <c r="I175" i="1"/>
  <c r="H175" i="1"/>
  <c r="J174" i="1"/>
  <c r="I174" i="1"/>
  <c r="K174" i="1" s="1"/>
  <c r="H174" i="1"/>
  <c r="J173" i="1"/>
  <c r="I173" i="1"/>
  <c r="H173" i="1"/>
  <c r="K171" i="1"/>
  <c r="J171" i="1"/>
  <c r="I171" i="1"/>
  <c r="H171" i="1"/>
  <c r="K170" i="1"/>
  <c r="K169" i="1" s="1"/>
  <c r="J170" i="1"/>
  <c r="J169" i="1" s="1"/>
  <c r="I170" i="1"/>
  <c r="I169" i="1" s="1"/>
  <c r="L169" i="1" s="1"/>
  <c r="H170" i="1"/>
  <c r="M169" i="1"/>
  <c r="J168" i="1"/>
  <c r="J167" i="1" s="1"/>
  <c r="M167" i="1" s="1"/>
  <c r="I168" i="1"/>
  <c r="K168" i="1" s="1"/>
  <c r="K167" i="1" s="1"/>
  <c r="H168" i="1"/>
  <c r="J166" i="1"/>
  <c r="I166" i="1"/>
  <c r="H166" i="1"/>
  <c r="J165" i="1"/>
  <c r="I165" i="1"/>
  <c r="H165" i="1"/>
  <c r="J164" i="1"/>
  <c r="I164" i="1"/>
  <c r="K164" i="1" s="1"/>
  <c r="H164" i="1"/>
  <c r="J163" i="1"/>
  <c r="J162" i="1" s="1"/>
  <c r="M162" i="1" s="1"/>
  <c r="I163" i="1"/>
  <c r="H163" i="1"/>
  <c r="J161" i="1"/>
  <c r="I161" i="1"/>
  <c r="H161" i="1"/>
  <c r="J160" i="1"/>
  <c r="I160" i="1"/>
  <c r="H160" i="1"/>
  <c r="J158" i="1"/>
  <c r="J157" i="1" s="1"/>
  <c r="M157" i="1" s="1"/>
  <c r="I158" i="1"/>
  <c r="H158" i="1"/>
  <c r="I157" i="1"/>
  <c r="L157" i="1" s="1"/>
  <c r="K156" i="1"/>
  <c r="K155" i="1" s="1"/>
  <c r="J156" i="1"/>
  <c r="I156" i="1"/>
  <c r="I155" i="1" s="1"/>
  <c r="L155" i="1" s="1"/>
  <c r="H156" i="1"/>
  <c r="J155" i="1"/>
  <c r="M155" i="1" s="1"/>
  <c r="J154" i="1"/>
  <c r="J153" i="1" s="1"/>
  <c r="M153" i="1" s="1"/>
  <c r="I154" i="1"/>
  <c r="H154" i="1"/>
  <c r="J152" i="1"/>
  <c r="J151" i="1" s="1"/>
  <c r="M151" i="1" s="1"/>
  <c r="I152" i="1"/>
  <c r="H152" i="1"/>
  <c r="J150" i="1"/>
  <c r="J149" i="1" s="1"/>
  <c r="I150" i="1"/>
  <c r="H150" i="1"/>
  <c r="M149" i="1"/>
  <c r="H148" i="1"/>
  <c r="E148" i="1"/>
  <c r="J148" i="1" s="1"/>
  <c r="J147" i="1"/>
  <c r="I147" i="1"/>
  <c r="H147" i="1"/>
  <c r="J145" i="1"/>
  <c r="I145" i="1"/>
  <c r="H145" i="1"/>
  <c r="J144" i="1"/>
  <c r="I144" i="1"/>
  <c r="H144" i="1"/>
  <c r="J142" i="1"/>
  <c r="I142" i="1"/>
  <c r="H142" i="1"/>
  <c r="J141" i="1"/>
  <c r="I141" i="1"/>
  <c r="K141" i="1" s="1"/>
  <c r="H141" i="1"/>
  <c r="J140" i="1"/>
  <c r="I140" i="1"/>
  <c r="K140" i="1" s="1"/>
  <c r="H140" i="1"/>
  <c r="J138" i="1"/>
  <c r="I138" i="1"/>
  <c r="K138" i="1" s="1"/>
  <c r="H138" i="1"/>
  <c r="J137" i="1"/>
  <c r="I137" i="1"/>
  <c r="K137" i="1" s="1"/>
  <c r="K136" i="1" s="1"/>
  <c r="H137" i="1"/>
  <c r="J136" i="1"/>
  <c r="M136" i="1" s="1"/>
  <c r="I136" i="1"/>
  <c r="L136" i="1" s="1"/>
  <c r="J135" i="1"/>
  <c r="I135" i="1"/>
  <c r="H135" i="1"/>
  <c r="J134" i="1"/>
  <c r="I134" i="1"/>
  <c r="H134" i="1"/>
  <c r="J133" i="1"/>
  <c r="I133" i="1"/>
  <c r="H133" i="1"/>
  <c r="J132" i="1"/>
  <c r="I132" i="1"/>
  <c r="H132" i="1"/>
  <c r="J131" i="1"/>
  <c r="I131" i="1"/>
  <c r="H131" i="1"/>
  <c r="J129" i="1"/>
  <c r="J128" i="1" s="1"/>
  <c r="M128" i="1" s="1"/>
  <c r="I129" i="1"/>
  <c r="H129" i="1"/>
  <c r="H127" i="1"/>
  <c r="E127" i="1"/>
  <c r="J126" i="1"/>
  <c r="I126" i="1"/>
  <c r="K126" i="1" s="1"/>
  <c r="H126" i="1"/>
  <c r="J124" i="1"/>
  <c r="J123" i="1" s="1"/>
  <c r="M123" i="1" s="1"/>
  <c r="I124" i="1"/>
  <c r="H124" i="1"/>
  <c r="J122" i="1"/>
  <c r="I122" i="1"/>
  <c r="H122" i="1"/>
  <c r="J121" i="1"/>
  <c r="I121" i="1"/>
  <c r="H121" i="1"/>
  <c r="J120" i="1"/>
  <c r="I120" i="1"/>
  <c r="K120" i="1" s="1"/>
  <c r="H120" i="1"/>
  <c r="J119" i="1"/>
  <c r="I119" i="1"/>
  <c r="K119" i="1" s="1"/>
  <c r="H119" i="1"/>
  <c r="J117" i="1"/>
  <c r="K117" i="1" s="1"/>
  <c r="I117" i="1"/>
  <c r="H117" i="1"/>
  <c r="J116" i="1"/>
  <c r="I116" i="1"/>
  <c r="I115" i="1" s="1"/>
  <c r="L115" i="1" s="1"/>
  <c r="H116" i="1"/>
  <c r="J114" i="1"/>
  <c r="I114" i="1"/>
  <c r="K114" i="1" s="1"/>
  <c r="H114" i="1"/>
  <c r="J113" i="1"/>
  <c r="I113" i="1"/>
  <c r="K113" i="1" s="1"/>
  <c r="H113" i="1"/>
  <c r="J112" i="1"/>
  <c r="I112" i="1"/>
  <c r="K112" i="1" s="1"/>
  <c r="H112" i="1"/>
  <c r="J111" i="1"/>
  <c r="I111" i="1"/>
  <c r="H111" i="1"/>
  <c r="J110" i="1"/>
  <c r="I110" i="1"/>
  <c r="K110" i="1" s="1"/>
  <c r="H110" i="1"/>
  <c r="J109" i="1"/>
  <c r="I109" i="1"/>
  <c r="K109" i="1" s="1"/>
  <c r="H109" i="1"/>
  <c r="J108" i="1"/>
  <c r="I108" i="1"/>
  <c r="K108" i="1" s="1"/>
  <c r="H108" i="1"/>
  <c r="J107" i="1"/>
  <c r="I107" i="1"/>
  <c r="H107" i="1"/>
  <c r="J106" i="1"/>
  <c r="I106" i="1"/>
  <c r="K106" i="1" s="1"/>
  <c r="H106" i="1"/>
  <c r="J105" i="1"/>
  <c r="I105" i="1"/>
  <c r="K105" i="1" s="1"/>
  <c r="H105" i="1"/>
  <c r="J104" i="1"/>
  <c r="I104" i="1"/>
  <c r="K104" i="1" s="1"/>
  <c r="H104" i="1"/>
  <c r="J103" i="1"/>
  <c r="J101" i="1" s="1"/>
  <c r="M101" i="1" s="1"/>
  <c r="I103" i="1"/>
  <c r="H103" i="1"/>
  <c r="J102" i="1"/>
  <c r="I102" i="1"/>
  <c r="K102" i="1" s="1"/>
  <c r="H102" i="1"/>
  <c r="I101" i="1"/>
  <c r="L101" i="1" s="1"/>
  <c r="J100" i="1"/>
  <c r="I100" i="1"/>
  <c r="H100" i="1"/>
  <c r="J99" i="1"/>
  <c r="I99" i="1"/>
  <c r="H99" i="1"/>
  <c r="J98" i="1"/>
  <c r="I98" i="1"/>
  <c r="K98" i="1" s="1"/>
  <c r="H98" i="1"/>
  <c r="J97" i="1"/>
  <c r="I97" i="1"/>
  <c r="H97" i="1"/>
  <c r="J96" i="1"/>
  <c r="I96" i="1"/>
  <c r="H96" i="1"/>
  <c r="J95" i="1"/>
  <c r="I95" i="1"/>
  <c r="H95" i="1"/>
  <c r="J94" i="1"/>
  <c r="I94" i="1"/>
  <c r="K94" i="1" s="1"/>
  <c r="H94" i="1"/>
  <c r="J93" i="1"/>
  <c r="I93" i="1"/>
  <c r="H93" i="1"/>
  <c r="J92" i="1"/>
  <c r="I92" i="1"/>
  <c r="H92" i="1"/>
  <c r="J91" i="1"/>
  <c r="I91" i="1"/>
  <c r="H91" i="1"/>
  <c r="J90" i="1"/>
  <c r="I90" i="1"/>
  <c r="K90" i="1" s="1"/>
  <c r="H90" i="1"/>
  <c r="J89" i="1"/>
  <c r="I89" i="1"/>
  <c r="H89" i="1"/>
  <c r="J88" i="1"/>
  <c r="I88" i="1"/>
  <c r="H88" i="1"/>
  <c r="J87" i="1"/>
  <c r="J85" i="1" s="1"/>
  <c r="M85" i="1" s="1"/>
  <c r="I87" i="1"/>
  <c r="H87" i="1"/>
  <c r="J86" i="1"/>
  <c r="I86" i="1"/>
  <c r="K86" i="1" s="1"/>
  <c r="H86" i="1"/>
  <c r="J84" i="1"/>
  <c r="I84" i="1"/>
  <c r="K84" i="1" s="1"/>
  <c r="H84" i="1"/>
  <c r="J83" i="1"/>
  <c r="I83" i="1"/>
  <c r="H83" i="1"/>
  <c r="J82" i="1"/>
  <c r="I82" i="1"/>
  <c r="H82" i="1"/>
  <c r="J81" i="1"/>
  <c r="I81" i="1"/>
  <c r="K81" i="1" s="1"/>
  <c r="H81" i="1"/>
  <c r="J79" i="1"/>
  <c r="I79" i="1"/>
  <c r="H79" i="1"/>
  <c r="J78" i="1"/>
  <c r="I78" i="1"/>
  <c r="H78" i="1"/>
  <c r="J77" i="1"/>
  <c r="K77" i="1" s="1"/>
  <c r="I77" i="1"/>
  <c r="H77" i="1"/>
  <c r="J76" i="1"/>
  <c r="I76" i="1"/>
  <c r="H76" i="1"/>
  <c r="J75" i="1"/>
  <c r="I75" i="1"/>
  <c r="H75" i="1"/>
  <c r="J74" i="1"/>
  <c r="I74" i="1"/>
  <c r="H74" i="1"/>
  <c r="J73" i="1"/>
  <c r="K73" i="1" s="1"/>
  <c r="I73" i="1"/>
  <c r="H73" i="1"/>
  <c r="J72" i="1"/>
  <c r="I72" i="1"/>
  <c r="H72" i="1"/>
  <c r="J71" i="1"/>
  <c r="I71" i="1"/>
  <c r="H71" i="1"/>
  <c r="J70" i="1"/>
  <c r="I70" i="1"/>
  <c r="H70" i="1"/>
  <c r="J69" i="1"/>
  <c r="K69" i="1" s="1"/>
  <c r="I69" i="1"/>
  <c r="H69" i="1"/>
  <c r="J68" i="1"/>
  <c r="I68" i="1"/>
  <c r="H68" i="1"/>
  <c r="J67" i="1"/>
  <c r="I67" i="1"/>
  <c r="H67" i="1"/>
  <c r="J66" i="1"/>
  <c r="I66" i="1"/>
  <c r="H66" i="1"/>
  <c r="J65" i="1"/>
  <c r="K65" i="1" s="1"/>
  <c r="I65" i="1"/>
  <c r="H65" i="1"/>
  <c r="J64" i="1"/>
  <c r="I64" i="1"/>
  <c r="H64" i="1"/>
  <c r="J63" i="1"/>
  <c r="I63" i="1"/>
  <c r="H63" i="1"/>
  <c r="J61" i="1"/>
  <c r="I61" i="1"/>
  <c r="H61" i="1"/>
  <c r="J60" i="1"/>
  <c r="K60" i="1" s="1"/>
  <c r="I60" i="1"/>
  <c r="H60" i="1"/>
  <c r="J59" i="1"/>
  <c r="I59" i="1"/>
  <c r="H59" i="1"/>
  <c r="J58" i="1"/>
  <c r="I58" i="1"/>
  <c r="H58" i="1"/>
  <c r="J57" i="1"/>
  <c r="I57" i="1"/>
  <c r="H57" i="1"/>
  <c r="J56" i="1"/>
  <c r="K56" i="1" s="1"/>
  <c r="I56" i="1"/>
  <c r="H56" i="1"/>
  <c r="J55" i="1"/>
  <c r="I55" i="1"/>
  <c r="H55" i="1"/>
  <c r="J54" i="1"/>
  <c r="I54" i="1"/>
  <c r="H54" i="1"/>
  <c r="J53" i="1"/>
  <c r="I53" i="1"/>
  <c r="I52" i="1" s="1"/>
  <c r="L52" i="1" s="1"/>
  <c r="H53" i="1"/>
  <c r="J52" i="1"/>
  <c r="M52" i="1" s="1"/>
  <c r="J51" i="1"/>
  <c r="I51" i="1"/>
  <c r="K51" i="1" s="1"/>
  <c r="H51" i="1"/>
  <c r="J50" i="1"/>
  <c r="I50" i="1"/>
  <c r="H50" i="1"/>
  <c r="J49" i="1"/>
  <c r="I49" i="1"/>
  <c r="H49" i="1"/>
  <c r="J48" i="1"/>
  <c r="I48" i="1"/>
  <c r="K48" i="1" s="1"/>
  <c r="H48" i="1"/>
  <c r="J46" i="1"/>
  <c r="I46" i="1"/>
  <c r="H46" i="1"/>
  <c r="J45" i="1"/>
  <c r="I45" i="1"/>
  <c r="K45" i="1" s="1"/>
  <c r="H45" i="1"/>
  <c r="J44" i="1"/>
  <c r="I44" i="1"/>
  <c r="H44" i="1"/>
  <c r="J43" i="1"/>
  <c r="I43" i="1"/>
  <c r="H43" i="1"/>
  <c r="J42" i="1"/>
  <c r="I42" i="1"/>
  <c r="H42" i="1"/>
  <c r="J40" i="1"/>
  <c r="I40" i="1"/>
  <c r="H40" i="1"/>
  <c r="J39" i="1"/>
  <c r="K39" i="1" s="1"/>
  <c r="I39" i="1"/>
  <c r="H39" i="1"/>
  <c r="J38" i="1"/>
  <c r="I38" i="1"/>
  <c r="H38" i="1"/>
  <c r="J37" i="1"/>
  <c r="I37" i="1"/>
  <c r="H37" i="1"/>
  <c r="J36" i="1"/>
  <c r="I36" i="1"/>
  <c r="H36" i="1"/>
  <c r="J34" i="1"/>
  <c r="K34" i="1" s="1"/>
  <c r="I34" i="1"/>
  <c r="H34" i="1"/>
  <c r="J33" i="1"/>
  <c r="I33" i="1"/>
  <c r="H33" i="1"/>
  <c r="J32" i="1"/>
  <c r="I32" i="1"/>
  <c r="H32" i="1"/>
  <c r="J31" i="1"/>
  <c r="I31" i="1"/>
  <c r="H31" i="1"/>
  <c r="J30" i="1"/>
  <c r="K30" i="1" s="1"/>
  <c r="I30" i="1"/>
  <c r="H30" i="1"/>
  <c r="J29" i="1"/>
  <c r="I29" i="1"/>
  <c r="H29" i="1"/>
  <c r="J28" i="1"/>
  <c r="I28" i="1"/>
  <c r="I27" i="1" s="1"/>
  <c r="L27" i="1" s="1"/>
  <c r="H28" i="1"/>
  <c r="J26" i="1"/>
  <c r="I26" i="1"/>
  <c r="K26" i="1" s="1"/>
  <c r="H26" i="1"/>
  <c r="J25" i="1"/>
  <c r="J24" i="1" s="1"/>
  <c r="M24" i="1" s="1"/>
  <c r="I25" i="1"/>
  <c r="H25" i="1"/>
  <c r="J23" i="1"/>
  <c r="I23" i="1"/>
  <c r="H23" i="1"/>
  <c r="J22" i="1"/>
  <c r="I22" i="1"/>
  <c r="H22" i="1"/>
  <c r="J21" i="1"/>
  <c r="I21" i="1"/>
  <c r="H21" i="1"/>
  <c r="J20" i="1"/>
  <c r="I20" i="1"/>
  <c r="K20" i="1" s="1"/>
  <c r="H20" i="1"/>
  <c r="J19" i="1"/>
  <c r="I19" i="1"/>
  <c r="H19" i="1"/>
  <c r="J18" i="1"/>
  <c r="I18" i="1"/>
  <c r="H18" i="1"/>
  <c r="J17" i="1"/>
  <c r="I17" i="1"/>
  <c r="H17" i="1"/>
  <c r="J16" i="1"/>
  <c r="I16" i="1"/>
  <c r="K16" i="1" s="1"/>
  <c r="H16" i="1"/>
  <c r="J15" i="1"/>
  <c r="I15" i="1"/>
  <c r="H15" i="1"/>
  <c r="J14" i="1"/>
  <c r="I14" i="1"/>
  <c r="H14" i="1"/>
  <c r="J13" i="1"/>
  <c r="I13" i="1"/>
  <c r="H13" i="1"/>
  <c r="J12" i="1"/>
  <c r="I12" i="1"/>
  <c r="K12" i="1" s="1"/>
  <c r="H12" i="1"/>
  <c r="J11" i="1"/>
  <c r="I11" i="1"/>
  <c r="H11" i="1"/>
  <c r="J10" i="1"/>
  <c r="I10" i="1"/>
  <c r="H10" i="1"/>
  <c r="J9" i="1"/>
  <c r="I9" i="1"/>
  <c r="H9" i="1"/>
  <c r="J8" i="1"/>
  <c r="I8" i="1"/>
  <c r="K8" i="1" s="1"/>
  <c r="H8" i="1"/>
  <c r="J6" i="1"/>
  <c r="I6" i="1"/>
  <c r="H6" i="1"/>
  <c r="J5" i="1"/>
  <c r="I5" i="1"/>
  <c r="H5" i="1"/>
  <c r="J4" i="1"/>
  <c r="I4" i="1"/>
  <c r="H4" i="1"/>
  <c r="K225" i="1" l="1"/>
  <c r="K29" i="1"/>
  <c r="K33" i="1"/>
  <c r="K38" i="1"/>
  <c r="K35" i="1" s="1"/>
  <c r="K55" i="1"/>
  <c r="K59" i="1"/>
  <c r="K116" i="1"/>
  <c r="K115" i="1" s="1"/>
  <c r="K214" i="1"/>
  <c r="K213" i="1" s="1"/>
  <c r="J244" i="1"/>
  <c r="M244" i="1" s="1"/>
  <c r="K257" i="1"/>
  <c r="J311" i="1"/>
  <c r="M311" i="1" s="1"/>
  <c r="K323" i="1"/>
  <c r="K322" i="1" s="1"/>
  <c r="K354" i="1"/>
  <c r="K358" i="1"/>
  <c r="K405" i="1"/>
  <c r="K353" i="1"/>
  <c r="K357" i="1"/>
  <c r="J372" i="1"/>
  <c r="M372" i="1" s="1"/>
  <c r="J382" i="1"/>
  <c r="M382" i="1" s="1"/>
  <c r="K6" i="1"/>
  <c r="K28" i="1"/>
  <c r="K32" i="1"/>
  <c r="I35" i="1"/>
  <c r="L35" i="1" s="1"/>
  <c r="K37" i="1"/>
  <c r="J41" i="1"/>
  <c r="M41" i="1" s="1"/>
  <c r="K54" i="1"/>
  <c r="K58" i="1"/>
  <c r="J146" i="1"/>
  <c r="M146" i="1" s="1"/>
  <c r="I225" i="1"/>
  <c r="L225" i="1" s="1"/>
  <c r="J253" i="1"/>
  <c r="M253" i="1" s="1"/>
  <c r="I268" i="1"/>
  <c r="L268" i="1" s="1"/>
  <c r="I3" i="1"/>
  <c r="L3" i="1" s="1"/>
  <c r="K5" i="1"/>
  <c r="K9" i="1"/>
  <c r="K13" i="1"/>
  <c r="K17" i="1"/>
  <c r="K21" i="1"/>
  <c r="J27" i="1"/>
  <c r="M27" i="1" s="1"/>
  <c r="K31" i="1"/>
  <c r="K27" i="1" s="1"/>
  <c r="K53" i="1"/>
  <c r="K57" i="1"/>
  <c r="K61" i="1"/>
  <c r="K66" i="1"/>
  <c r="K70" i="1"/>
  <c r="K74" i="1"/>
  <c r="K78" i="1"/>
  <c r="K103" i="1"/>
  <c r="K101" i="1" s="1"/>
  <c r="K107" i="1"/>
  <c r="K111" i="1"/>
  <c r="J130" i="1"/>
  <c r="M130" i="1" s="1"/>
  <c r="K134" i="1"/>
  <c r="I139" i="1"/>
  <c r="L139" i="1" s="1"/>
  <c r="K142" i="1"/>
  <c r="K165" i="1"/>
  <c r="K187" i="1"/>
  <c r="K186" i="1" s="1"/>
  <c r="K238" i="1"/>
  <c r="K251" i="1"/>
  <c r="J289" i="1"/>
  <c r="M289" i="1" s="1"/>
  <c r="J294" i="1"/>
  <c r="M294" i="1" s="1"/>
  <c r="K305" i="1"/>
  <c r="K321" i="1"/>
  <c r="K333" i="1"/>
  <c r="K350" i="1"/>
  <c r="K349" i="1" s="1"/>
  <c r="J351" i="1"/>
  <c r="M351" i="1" s="1"/>
  <c r="K356" i="1"/>
  <c r="K370" i="1"/>
  <c r="K369" i="1" s="1"/>
  <c r="K375" i="1"/>
  <c r="K386" i="1"/>
  <c r="K390" i="1"/>
  <c r="K256" i="1"/>
  <c r="J399" i="1"/>
  <c r="M399" i="1" s="1"/>
  <c r="K4" i="1"/>
  <c r="K3" i="1" s="1"/>
  <c r="K139" i="1"/>
  <c r="K158" i="1"/>
  <c r="K157" i="1" s="1"/>
  <c r="I167" i="1"/>
  <c r="L167" i="1" s="1"/>
  <c r="K241" i="1"/>
  <c r="K240" i="1" s="1"/>
  <c r="I240" i="1"/>
  <c r="L240" i="1" s="1"/>
  <c r="K260" i="1"/>
  <c r="K259" i="1" s="1"/>
  <c r="I259" i="1"/>
  <c r="L259" i="1" s="1"/>
  <c r="J270" i="1"/>
  <c r="M270" i="1" s="1"/>
  <c r="I301" i="1"/>
  <c r="L301" i="1" s="1"/>
  <c r="I372" i="1"/>
  <c r="L372" i="1" s="1"/>
  <c r="K373" i="1"/>
  <c r="K224" i="1"/>
  <c r="K223" i="1" s="1"/>
  <c r="I223" i="1"/>
  <c r="L223" i="1" s="1"/>
  <c r="J266" i="1"/>
  <c r="J262" i="1" s="1"/>
  <c r="M262" i="1" s="1"/>
  <c r="I266" i="1"/>
  <c r="K407" i="1"/>
  <c r="K406" i="1" s="1"/>
  <c r="I406" i="1"/>
  <c r="L406" i="1" s="1"/>
  <c r="I62" i="1"/>
  <c r="L62" i="1" s="1"/>
  <c r="K64" i="1"/>
  <c r="K68" i="1"/>
  <c r="K72" i="1"/>
  <c r="K76" i="1"/>
  <c r="J80" i="1"/>
  <c r="M80" i="1" s="1"/>
  <c r="I127" i="1"/>
  <c r="J127" i="1"/>
  <c r="J125" i="1" s="1"/>
  <c r="M125" i="1" s="1"/>
  <c r="J189" i="1"/>
  <c r="M189" i="1" s="1"/>
  <c r="J301" i="1"/>
  <c r="M301" i="1" s="1"/>
  <c r="J335" i="1"/>
  <c r="M335" i="1" s="1"/>
  <c r="K42" i="1"/>
  <c r="K41" i="1" s="1"/>
  <c r="K46" i="1"/>
  <c r="J47" i="1"/>
  <c r="M47" i="1" s="1"/>
  <c r="K87" i="1"/>
  <c r="K91" i="1"/>
  <c r="K95" i="1"/>
  <c r="K99" i="1"/>
  <c r="K135" i="1"/>
  <c r="J139" i="1"/>
  <c r="M139" i="1" s="1"/>
  <c r="K144" i="1"/>
  <c r="K150" i="1"/>
  <c r="K149" i="1" s="1"/>
  <c r="I149" i="1"/>
  <c r="L149" i="1" s="1"/>
  <c r="J186" i="1"/>
  <c r="M186" i="1" s="1"/>
  <c r="K195" i="1"/>
  <c r="K194" i="1" s="1"/>
  <c r="K245" i="1"/>
  <c r="K244" i="1" s="1"/>
  <c r="J256" i="1"/>
  <c r="M256" i="1" s="1"/>
  <c r="K264" i="1"/>
  <c r="I270" i="1"/>
  <c r="L270" i="1" s="1"/>
  <c r="K273" i="1"/>
  <c r="K270" i="1" s="1"/>
  <c r="K290" i="1"/>
  <c r="K289" i="1" s="1"/>
  <c r="K303" i="1"/>
  <c r="K301" i="1" s="1"/>
  <c r="K314" i="1"/>
  <c r="K318" i="1"/>
  <c r="K320" i="1"/>
  <c r="K319" i="1" s="1"/>
  <c r="I319" i="1"/>
  <c r="L319" i="1" s="1"/>
  <c r="K337" i="1"/>
  <c r="K341" i="1"/>
  <c r="K345" i="1"/>
  <c r="K352" i="1"/>
  <c r="K351" i="1" s="1"/>
  <c r="K404" i="1"/>
  <c r="K403" i="1" s="1"/>
  <c r="J403" i="1"/>
  <c r="M403" i="1" s="1"/>
  <c r="J7" i="1"/>
  <c r="M7" i="1" s="1"/>
  <c r="K11" i="1"/>
  <c r="K15" i="1"/>
  <c r="K19" i="1"/>
  <c r="K23" i="1"/>
  <c r="K25" i="1"/>
  <c r="K36" i="1"/>
  <c r="K40" i="1"/>
  <c r="K44" i="1"/>
  <c r="K50" i="1"/>
  <c r="K47" i="1" s="1"/>
  <c r="K63" i="1"/>
  <c r="K67" i="1"/>
  <c r="K71" i="1"/>
  <c r="K75" i="1"/>
  <c r="K79" i="1"/>
  <c r="K83" i="1"/>
  <c r="K89" i="1"/>
  <c r="K93" i="1"/>
  <c r="K97" i="1"/>
  <c r="J118" i="1"/>
  <c r="M118" i="1" s="1"/>
  <c r="K122" i="1"/>
  <c r="K133" i="1"/>
  <c r="K179" i="1"/>
  <c r="K231" i="1"/>
  <c r="K235" i="1"/>
  <c r="K249" i="1"/>
  <c r="K255" i="1"/>
  <c r="K316" i="1"/>
  <c r="I385" i="1"/>
  <c r="L385" i="1" s="1"/>
  <c r="K10" i="1"/>
  <c r="K14" i="1"/>
  <c r="K18" i="1"/>
  <c r="K22" i="1"/>
  <c r="K43" i="1"/>
  <c r="K49" i="1"/>
  <c r="K82" i="1"/>
  <c r="K80" i="1" s="1"/>
  <c r="K88" i="1"/>
  <c r="K92" i="1"/>
  <c r="K96" i="1"/>
  <c r="K100" i="1"/>
  <c r="K121" i="1"/>
  <c r="K118" i="1" s="1"/>
  <c r="K132" i="1"/>
  <c r="K160" i="1"/>
  <c r="K166" i="1"/>
  <c r="K176" i="1"/>
  <c r="K191" i="1"/>
  <c r="K210" i="1"/>
  <c r="K278" i="1"/>
  <c r="K282" i="1"/>
  <c r="K286" i="1"/>
  <c r="K309" i="1"/>
  <c r="K315" i="1"/>
  <c r="K338" i="1"/>
  <c r="K342" i="1"/>
  <c r="K346" i="1"/>
  <c r="K360" i="1"/>
  <c r="K364" i="1"/>
  <c r="K379" i="1"/>
  <c r="K401" i="1"/>
  <c r="K410" i="1"/>
  <c r="K408" i="1" s="1"/>
  <c r="K24" i="1"/>
  <c r="K154" i="1"/>
  <c r="K153" i="1" s="1"/>
  <c r="I153" i="1"/>
  <c r="L153" i="1" s="1"/>
  <c r="K163" i="1"/>
  <c r="I162" i="1"/>
  <c r="L162" i="1" s="1"/>
  <c r="K209" i="1"/>
  <c r="K208" i="1" s="1"/>
  <c r="I208" i="1"/>
  <c r="L208" i="1" s="1"/>
  <c r="K312" i="1"/>
  <c r="I311" i="1"/>
  <c r="L311" i="1" s="1"/>
  <c r="J3" i="1"/>
  <c r="M3" i="1" s="1"/>
  <c r="I7" i="1"/>
  <c r="L7" i="1" s="1"/>
  <c r="J35" i="1"/>
  <c r="M35" i="1" s="1"/>
  <c r="I41" i="1"/>
  <c r="L41" i="1" s="1"/>
  <c r="J62" i="1"/>
  <c r="M62" i="1" s="1"/>
  <c r="I80" i="1"/>
  <c r="L80" i="1" s="1"/>
  <c r="J115" i="1"/>
  <c r="M115" i="1" s="1"/>
  <c r="I118" i="1"/>
  <c r="L118" i="1" s="1"/>
  <c r="K131" i="1"/>
  <c r="I130" i="1"/>
  <c r="L130" i="1" s="1"/>
  <c r="J172" i="1"/>
  <c r="M172" i="1" s="1"/>
  <c r="J204" i="1"/>
  <c r="M204" i="1" s="1"/>
  <c r="J247" i="1"/>
  <c r="M247" i="1" s="1"/>
  <c r="K254" i="1"/>
  <c r="K253" i="1" s="1"/>
  <c r="I253" i="1"/>
  <c r="L253" i="1" s="1"/>
  <c r="J276" i="1"/>
  <c r="M276" i="1" s="1"/>
  <c r="J307" i="1"/>
  <c r="M307" i="1" s="1"/>
  <c r="K336" i="1"/>
  <c r="I335" i="1"/>
  <c r="L335" i="1" s="1"/>
  <c r="K367" i="1"/>
  <c r="K366" i="1" s="1"/>
  <c r="I366" i="1"/>
  <c r="L366" i="1" s="1"/>
  <c r="J377" i="1"/>
  <c r="M377" i="1" s="1"/>
  <c r="I24" i="1"/>
  <c r="L24" i="1" s="1"/>
  <c r="I47" i="1"/>
  <c r="L47" i="1" s="1"/>
  <c r="I85" i="1"/>
  <c r="L85" i="1" s="1"/>
  <c r="I125" i="1"/>
  <c r="L125" i="1" s="1"/>
  <c r="K145" i="1"/>
  <c r="K147" i="1"/>
  <c r="K152" i="1"/>
  <c r="K151" i="1" s="1"/>
  <c r="K161" i="1"/>
  <c r="K175" i="1"/>
  <c r="K178" i="1"/>
  <c r="K177" i="1" s="1"/>
  <c r="I177" i="1"/>
  <c r="L177" i="1" s="1"/>
  <c r="K207" i="1"/>
  <c r="K218" i="1"/>
  <c r="K217" i="1" s="1"/>
  <c r="K221" i="1"/>
  <c r="K220" i="1" s="1"/>
  <c r="I220" i="1"/>
  <c r="L220" i="1" s="1"/>
  <c r="J230" i="1"/>
  <c r="M230" i="1" s="1"/>
  <c r="K234" i="1"/>
  <c r="K237" i="1"/>
  <c r="K236" i="1" s="1"/>
  <c r="I236" i="1"/>
  <c r="L236" i="1" s="1"/>
  <c r="K250" i="1"/>
  <c r="K265" i="1"/>
  <c r="K279" i="1"/>
  <c r="K283" i="1"/>
  <c r="K310" i="1"/>
  <c r="J332" i="1"/>
  <c r="M332" i="1" s="1"/>
  <c r="J359" i="1"/>
  <c r="M359" i="1" s="1"/>
  <c r="K363" i="1"/>
  <c r="K380" i="1"/>
  <c r="K383" i="1"/>
  <c r="K382" i="1" s="1"/>
  <c r="I382" i="1"/>
  <c r="L382" i="1" s="1"/>
  <c r="J395" i="1"/>
  <c r="M395" i="1" s="1"/>
  <c r="K412" i="1"/>
  <c r="K411" i="1" s="1"/>
  <c r="I411" i="1"/>
  <c r="L411" i="1" s="1"/>
  <c r="K398" i="1"/>
  <c r="J408" i="1"/>
  <c r="M408" i="1" s="1"/>
  <c r="K159" i="1"/>
  <c r="K124" i="1"/>
  <c r="K123" i="1" s="1"/>
  <c r="I123" i="1"/>
  <c r="L123" i="1" s="1"/>
  <c r="K129" i="1"/>
  <c r="K128" i="1" s="1"/>
  <c r="I128" i="1"/>
  <c r="L128" i="1" s="1"/>
  <c r="J143" i="1"/>
  <c r="M143" i="1" s="1"/>
  <c r="J159" i="1"/>
  <c r="M159" i="1" s="1"/>
  <c r="K173" i="1"/>
  <c r="K190" i="1"/>
  <c r="K189" i="1" s="1"/>
  <c r="K193" i="1"/>
  <c r="K192" i="1" s="1"/>
  <c r="I192" i="1"/>
  <c r="L192" i="1" s="1"/>
  <c r="K205" i="1"/>
  <c r="K204" i="1" s="1"/>
  <c r="K232" i="1"/>
  <c r="K248" i="1"/>
  <c r="K252" i="1"/>
  <c r="K263" i="1"/>
  <c r="K277" i="1"/>
  <c r="K281" i="1"/>
  <c r="K285" i="1"/>
  <c r="K288" i="1"/>
  <c r="K287" i="1" s="1"/>
  <c r="I287" i="1"/>
  <c r="L287" i="1" s="1"/>
  <c r="K295" i="1"/>
  <c r="K294" i="1" s="1"/>
  <c r="K298" i="1"/>
  <c r="K297" i="1" s="1"/>
  <c r="I297" i="1"/>
  <c r="L297" i="1" s="1"/>
  <c r="K308" i="1"/>
  <c r="K307" i="1" s="1"/>
  <c r="K334" i="1"/>
  <c r="K332" i="1" s="1"/>
  <c r="K361" i="1"/>
  <c r="K365" i="1"/>
  <c r="K378" i="1"/>
  <c r="K377" i="1" s="1"/>
  <c r="K397" i="1"/>
  <c r="K400" i="1"/>
  <c r="K399" i="1" s="1"/>
  <c r="I399" i="1"/>
  <c r="L399" i="1" s="1"/>
  <c r="I143" i="1"/>
  <c r="L143" i="1" s="1"/>
  <c r="I148" i="1"/>
  <c r="K148" i="1" s="1"/>
  <c r="I151" i="1"/>
  <c r="L151" i="1" s="1"/>
  <c r="I159" i="1"/>
  <c r="L159" i="1" s="1"/>
  <c r="I172" i="1"/>
  <c r="L172" i="1" s="1"/>
  <c r="I189" i="1"/>
  <c r="L189" i="1" s="1"/>
  <c r="I204" i="1"/>
  <c r="L204" i="1" s="1"/>
  <c r="I217" i="1"/>
  <c r="L217" i="1" s="1"/>
  <c r="I230" i="1"/>
  <c r="L230" i="1" s="1"/>
  <c r="I247" i="1"/>
  <c r="L247" i="1" s="1"/>
  <c r="I262" i="1"/>
  <c r="L262" i="1" s="1"/>
  <c r="I276" i="1"/>
  <c r="L276" i="1" s="1"/>
  <c r="I294" i="1"/>
  <c r="L294" i="1" s="1"/>
  <c r="I307" i="1"/>
  <c r="L307" i="1" s="1"/>
  <c r="I332" i="1"/>
  <c r="L332" i="1" s="1"/>
  <c r="I359" i="1"/>
  <c r="L359" i="1" s="1"/>
  <c r="I377" i="1"/>
  <c r="L377" i="1" s="1"/>
  <c r="I395" i="1"/>
  <c r="L395" i="1" s="1"/>
  <c r="I408" i="1"/>
  <c r="L408" i="1" s="1"/>
  <c r="K230" i="1" l="1"/>
  <c r="K85" i="1"/>
  <c r="K335" i="1"/>
  <c r="K311" i="1"/>
  <c r="K162" i="1"/>
  <c r="K127" i="1"/>
  <c r="K125" i="1" s="1"/>
  <c r="I146" i="1"/>
  <c r="L146" i="1" s="1"/>
  <c r="K413" i="1" s="1"/>
  <c r="K7" i="1"/>
  <c r="K143" i="1"/>
  <c r="K62" i="1"/>
  <c r="K266" i="1"/>
  <c r="K262" i="1" s="1"/>
  <c r="K372" i="1"/>
  <c r="K385" i="1"/>
  <c r="K52" i="1"/>
  <c r="K172" i="1"/>
  <c r="K359" i="1"/>
  <c r="K130" i="1"/>
  <c r="K395" i="1"/>
  <c r="K247" i="1"/>
  <c r="K146" i="1"/>
  <c r="K414" i="1"/>
  <c r="K276" i="1"/>
  <c r="K415" i="1" l="1"/>
  <c r="K416" i="1" s="1"/>
  <c r="K417" i="1" l="1"/>
</calcChain>
</file>

<file path=xl/sharedStrings.xml><?xml version="1.0" encoding="utf-8"?>
<sst xmlns="http://schemas.openxmlformats.org/spreadsheetml/2006/main" count="1386" uniqueCount="991">
  <si>
    <t>ITEM</t>
  </si>
  <si>
    <t>SINAPI CÓDIGO 06/2024</t>
  </si>
  <si>
    <t>DESCRIÇÃO DOS SERVIÇOS</t>
  </si>
  <si>
    <t>UN.</t>
  </si>
  <si>
    <t>QUANT.</t>
  </si>
  <si>
    <t>MATERIAL
(Valor Unitário)</t>
  </si>
  <si>
    <t>M. OBRA
(Valor Unitário)</t>
  </si>
  <si>
    <t>TOTAL
(Valor Unitário)</t>
  </si>
  <si>
    <t>MATERIAL
(Valor total)</t>
  </si>
  <si>
    <t>M.OBRA
(Valor total)</t>
  </si>
  <si>
    <t>TOTAL SEM BDI</t>
  </si>
  <si>
    <t>1</t>
  </si>
  <si>
    <t>SERVIÇOS PRELIMINARES</t>
  </si>
  <si>
    <t>1.1</t>
  </si>
  <si>
    <t>COTAÇÃO</t>
  </si>
  <si>
    <t>ART (ANOTAÇÃO DE RESPONSABILIDADE TÉCNICA)</t>
  </si>
  <si>
    <t>UN</t>
  </si>
  <si>
    <t>1.2</t>
  </si>
  <si>
    <t>REF.: SUDECAP 01.09.01</t>
  </si>
  <si>
    <t>MOBILIZAÇÃO DE CONTAINER</t>
  </si>
  <si>
    <t>1.3</t>
  </si>
  <si>
    <t>REF 74209/001</t>
  </si>
  <si>
    <t>PLACA DE OBRA EM CHAPA DE ACO GALVANIZADO</t>
  </si>
  <si>
    <t>M2</t>
  </si>
  <si>
    <t>2</t>
  </si>
  <si>
    <t>HIDRÁULICA - FINALIZAÇÃO E TESTES DE FUNCIONAMENTO</t>
  </si>
  <si>
    <t>2.1</t>
  </si>
  <si>
    <t>REF.: COMPESA (27.01.06U)</t>
  </si>
  <si>
    <t>LIMPEZA E TESTES DE FUNCIONAMENTO E INTEGRIDADE DAS TUBULAÇÕES DE ÁGUA FRIA E REDES DE ESGOTOS SANITÁRIOS</t>
  </si>
  <si>
    <t>M</t>
  </si>
  <si>
    <t>2.2</t>
  </si>
  <si>
    <t>REGISTRO DE ESFERA, PVC, ROSCÁVEL, COM VOLANTE, 1" - FORNECIMENTO E INSTALAÇÃO. AF_08/2021</t>
  </si>
  <si>
    <t>2.3</t>
  </si>
  <si>
    <t>REGISTRO DE ESFERA, PVC, ROSCÁVEL, COM VOLANTE, 1 1/4" - FORNECIMENTO E INSTALAÇÃO. AF_08/2021</t>
  </si>
  <si>
    <t>2.4</t>
  </si>
  <si>
    <t>TUBO, PVC, SOLDÁVEL, DN 25MM, INSTALADO EM RAMAL DE DISTRIBUIÇÃO DE ÁGUA - FORNECIMENTO E INSTALAÇÃO. AF_06/2022</t>
  </si>
  <si>
    <t>2.5</t>
  </si>
  <si>
    <t>TUBO, PVC, SOLDÁVEL, DN 32MM, INSTALADO EM RAMAL DE DISTRIBUIÇÃO DE ÁGUA - FORNECIMENTO E INSTALAÇÃO. AF_06/2022</t>
  </si>
  <si>
    <t>2.6</t>
  </si>
  <si>
    <t>ADAPTADOR CURTO COM BOLSA E ROSCA PARA REGISTRO, PVC, SOLDÁVEL, DN 25MM X 3/4 , INSTALADO EM RAMAL DE DISTRIBUIÇÃO DE ÁGUA - FORNECIMENTO E INSTALAÇÃO. AF_06/2022</t>
  </si>
  <si>
    <t>2.7</t>
  </si>
  <si>
    <t>JOELHO 90 GRAUS, PVC, SOLDÁVEL, DN 25MM, INSTALADO EM RAMAL DE DISTRIBUIÇÃO DE ÁGUA - FORNECIMENTO E INSTALAÇÃO. AF_06/2022</t>
  </si>
  <si>
    <t>2.8</t>
  </si>
  <si>
    <t>JOELHO 90 GRAUS, PVC, SOLDÁVEL, DN 32MM, INSTALADO EM RAMAL DE DISTRIBUIÇÃO DE ÁGUA - FORNECIMENTO E INSTALAÇÃO. AF_06/2022</t>
  </si>
  <si>
    <t>2.9</t>
  </si>
  <si>
    <t>TE, PVC, SOLDÁVEL, DN 25MM, INSTALADO EM RAMAL DE DISTRIBUIÇÃO DE ÁGUA - FORNECIMENTO E INSTALAÇÃO. AF_06/2022</t>
  </si>
  <si>
    <t>2.10</t>
  </si>
  <si>
    <t>TE, PVC, SOLDÁVEL, DN 32MM, INSTALADO EM RAMAL DE DISTRIBUIÇÃO DE ÁGUA - FORNECIMENTO E INSTALAÇÃO. AF_06/2022</t>
  </si>
  <si>
    <t>2.11</t>
  </si>
  <si>
    <t>JOELHO DE REDUÇÃO, 90 GRAUS, PVC, SOLDÁVEL, DN 32 MM X 25 MM, INSTALADO EM RAMAL DE DISTRIBUIÇÃO DE ÁGUA - FORNECIMENTO E INSTALAÇÃO. AF_06/2022</t>
  </si>
  <si>
    <t>2.12</t>
  </si>
  <si>
    <t>TUBO, CPVC, SOLDÁVEL, DN 28MM, INSTALADO EM RAMAL DE DISTRIBUIÇÃO DE ÁGUA - FORNECIMENTO E INSTALAÇÃO. AF_06/2022</t>
  </si>
  <si>
    <t>2.13</t>
  </si>
  <si>
    <t>CONECTOR, CPVC, SOLDÁVEL, DN 28MM X 1 , INSTALADO EM RAMAL DE DISTRIBUIÇÃO DE ÁGUA   FORNECIMENTO E INSTALAÇÃO. AF_06/2022</t>
  </si>
  <si>
    <t>2.14</t>
  </si>
  <si>
    <t>JOELHO 90 GRAUS, CPVC, SOLDÁVEL, DN 28MM, INSTALADO EM RAMAL DE DISTRIBUIÇÃO DE ÁGUA   FORNECIMENTO E INSTALAÇÃO. AF_06/2022</t>
  </si>
  <si>
    <t>2.15</t>
  </si>
  <si>
    <t>TÊ, CPVC, SOLDÁVEL, DN 28MM, INSTALADO EM RAMAL DE DISTRIBUIÇÃO DE ÁGUA - FORNECIMENTO E INSTALAÇÃO. AF_06/2022</t>
  </si>
  <si>
    <t>2.16</t>
  </si>
  <si>
    <t>88267</t>
  </si>
  <si>
    <t>ENCANADOR OU BOMBEIRO HIDRÁULICO COM ENCARGOS COMPLEMENTARES</t>
  </si>
  <si>
    <t>H</t>
  </si>
  <si>
    <t>3</t>
  </si>
  <si>
    <t>HIDRÁULICA - REGISTROS E ACABAMENTOS</t>
  </si>
  <si>
    <t>3.1</t>
  </si>
  <si>
    <t>89987</t>
  </si>
  <si>
    <t>REGISTRO DE GAVETA BRUTO, LATÃO, ROSCÁVEL, 3/4", COM ACABAMENTO E CANOPLA CROMADOS - FORNECIMENTO E INSTALAÇÃO. AF_08/2021</t>
  </si>
  <si>
    <t>3.2</t>
  </si>
  <si>
    <t>REF CPOS 44.20.150</t>
  </si>
  <si>
    <t>ACABAMENTO CROMADO PARA REGISTRO</t>
  </si>
  <si>
    <t>4</t>
  </si>
  <si>
    <t>HIDRÁULICA E ÁGUAS PLUVIAIS - TUBULAÇÕES TERRAÇO</t>
  </si>
  <si>
    <t>4.1</t>
  </si>
  <si>
    <t>94648</t>
  </si>
  <si>
    <t>TUBO, PVC, SOLDÁVEL, DN  25 MM, INSTALADO EM RESERVAÇÃO PREDIAL DE ÁGUA - FORNECIMENTO E INSTALAÇÃO. AF_04/2024</t>
  </si>
  <si>
    <t>4.2</t>
  </si>
  <si>
    <t>94673</t>
  </si>
  <si>
    <t>CURVA 90 GRAUS, PVC, SOLDÁVEL, DN  25 MM, INSTALADO EM RESERVAÇÃO PREDIAL DE ÁGUA - FORNECIMENTO E INSTALAÇÃO. AF_04/2024</t>
  </si>
  <si>
    <t>4.3</t>
  </si>
  <si>
    <t>89530</t>
  </si>
  <si>
    <t>LUVA DE CORRER, PVC, SOLDÁVEL, DN 25MM, INSTALADO EM PRUMADA DE ÁGUA - FORNECIMENTO E INSTALAÇÃO. AF_06/2022</t>
  </si>
  <si>
    <t>4.4</t>
  </si>
  <si>
    <t>91190</t>
  </si>
  <si>
    <t>CHUMBAMENTO PONTUAL EM PASSAGEM DE TUBO COM DIÂMETRO MENOR OU IGUAL A 40 MM. AF_09/2023</t>
  </si>
  <si>
    <t>4.5</t>
  </si>
  <si>
    <t>89578</t>
  </si>
  <si>
    <t>TUBO PVC, SÉRIE R, ÁGUA PLUVIAL, DN 100 MM, FORNECIDO E INSTALADO EM CONDUTORES VERTICAIS DE ÁGUAS PLUVIAIS. AF_06/2022</t>
  </si>
  <si>
    <t>4.6</t>
  </si>
  <si>
    <t>89584</t>
  </si>
  <si>
    <t>JOELHO 90 GRAUS, PVC, SERIE R, ÁGUA PLUVIAL, DN 100 MM, JUNTA ELÁSTICA, FORNECIDO E INSTALADO EM CONDUTORES VERTICAIS DE ÁGUAS PLUVIAIS. AF_06/2022</t>
  </si>
  <si>
    <t>4.7</t>
  </si>
  <si>
    <t>91192</t>
  </si>
  <si>
    <t>CHUMBAMENTO PONTUAL EM PASSAGEM DE TUBO COM DIÂMETRO MAIOR QUE 75 MM E MENORES OU IGUAIS A 150 MM. AF_09/2023</t>
  </si>
  <si>
    <t>5</t>
  </si>
  <si>
    <t>ALVENARIA INTERNA (FOGÃO)</t>
  </si>
  <si>
    <t>5.1</t>
  </si>
  <si>
    <t>DEMOLIÇÃO DE ALVENARIA DE BLOCO FURADO, DE FORMA MANUAL, SEM REAPROVEITAMENTO. AF_09/2023</t>
  </si>
  <si>
    <t>M3</t>
  </si>
  <si>
    <t>5.2</t>
  </si>
  <si>
    <t>ALVENARIA DE VEDAÇÃO DE BLOCOS CERÂMICOS FURADOS NA HORIZONTAL DE 9X14X19 CM (ESPESSURA 9 CM) E ARGAMASSA DE ASSENTAMENTO COM PREPARO EM BETONEIRA. AF_12/2021</t>
  </si>
  <si>
    <t>5.3</t>
  </si>
  <si>
    <t>CHAPISCO APLICADO EM ALVENARIA (COM PRESENÇA DE VÃOS) E ESTRUTURAS DE CONCRETO DE FACHADA, COM COLHER DE PEDREIRO.  ARGAMASSA TRAÇO 1:3 COM PREPARO EM BETONEIRA 400L. AF_10/2022</t>
  </si>
  <si>
    <t>5.4</t>
  </si>
  <si>
    <t>EMBOÇO, EM ARGAMASSA TRAÇO 1:2:8, PREPARO MANUAL, APLICADO MANUALMENTE EM PAREDES INTERNAS, PARA AMBIENTES COM ÁREA MENOR QUE 5M², E = 10MM, COM TALISCAS. AF_03/2024</t>
  </si>
  <si>
    <t>5.5</t>
  </si>
  <si>
    <t>PEITORIL LINEAR EM GRANITO OU MÁRMORE, L = 15CM, COMPRIMENTO DE ATÉ 2M, ASSENTADO COM ARGAMASSA 1:6 COM ADITIVO. AF_11/2020</t>
  </si>
  <si>
    <t>6</t>
  </si>
  <si>
    <t>ELÉTRICA - ÁREA EXTERNA - RAMAIS ALIMENTADORES E ENTRADA DE ENERGIA</t>
  </si>
  <si>
    <t>6.1</t>
  </si>
  <si>
    <t>CAIXA ENTERRADA PARA INSTALAÇÕES TELEFÔNICAS TIPO R1, EM ALVENARIA COM BLOCOS DE CONCRETO, DIMENSÕES INTERNAS: 0,35X0,60X0,60 M, EXCLUINDO TAMPÃO. AF_12/2020</t>
  </si>
  <si>
    <t>6.2</t>
  </si>
  <si>
    <t>TAMPA PARA CAIXA TIPO R1, EM FERRO FUNDIDO, DIMENSÕES INTERNAS: 0,40 X 0,60 M - FORNECIMENTO E INSTALAÇÃO. AF_12/2020</t>
  </si>
  <si>
    <t>6.3</t>
  </si>
  <si>
    <t>REF.: SBC (100154)</t>
  </si>
  <si>
    <t>ESTRUTURA MADEIRA DE LEI-TELHADO UMA AGUA P/TELHA FIBROCIMENTO. FORNECIMENTO E INSTALAÇÃO</t>
  </si>
  <si>
    <t>6.4</t>
  </si>
  <si>
    <t>TELHAMENTO COM TELHA ONDULADA DE FIBROCIMENTO E = 6 MM, COM RECOBRIMENTO LATERAL DE 1 1/4 DE ONDA PARA TELHADO COM INCLINAÇÃO MÁXIMA DE 10°, COM ATÉ 2 ÁGUAS, INCLUSO IÇAMENTO. AF_07/2019</t>
  </si>
  <si>
    <t>6.5</t>
  </si>
  <si>
    <t>RUFO EM CHAPA DE AÇO GALVANIZADO NÚMERO 24, CORTE DE 25 CM, INCLUSO TRANSPORTE VERTICAL. AF_07/2019</t>
  </si>
  <si>
    <t>7</t>
  </si>
  <si>
    <t>REDE - ÁREA EXTERNA - ENTRADA</t>
  </si>
  <si>
    <t>7.1</t>
  </si>
  <si>
    <t>ESCAVAÇÃO MANUAL DE VALA COM PROFUNDIDADE MENOR OU IGUAL A 1,30 M. AF_02/2021</t>
  </si>
  <si>
    <t>7.2</t>
  </si>
  <si>
    <t>7.3</t>
  </si>
  <si>
    <t>7.4</t>
  </si>
  <si>
    <t>REATERRO MANUAL DE VALAS, COM COMPACTADOR DE SOLOS DE PERCUSSÃO. AF_08/2023</t>
  </si>
  <si>
    <t>8</t>
  </si>
  <si>
    <t>ELÉTRICA - INFRAESTRUTURA</t>
  </si>
  <si>
    <t>8.1</t>
  </si>
  <si>
    <t>ELETRODUTO FLEXÍVEL CORRUGADO, PVC, DN 25 MM (3/4"), PARA CIRCUITOS TERMINAIS, INSTALADO EM FORRO - FORNECIMENTO E INSTALAÇÃO. AF_03/2023_PA</t>
  </si>
  <si>
    <t>8.2</t>
  </si>
  <si>
    <t>CAIXA RETANGULAR 4" X 2" MÉDIA (1,30 M DO PISO), PVC, INSTALADA EM PAREDE - FORNECIMENTO E INSTALAÇÃO. AF_03/2023</t>
  </si>
  <si>
    <t>8.3</t>
  </si>
  <si>
    <t>8.4</t>
  </si>
  <si>
    <t>REATERRO MANUAL DE VALAS, COM PLACA VIBRATÓRIA. AF_08/2023</t>
  </si>
  <si>
    <t>8.5</t>
  </si>
  <si>
    <t>ELETROCALHA PERFURADA TIPO ""U"" 100x100 CHAPA 22 SEM TAMPA</t>
  </si>
  <si>
    <t>8.6</t>
  </si>
  <si>
    <t>PERFILADO PERFURADO 38x38x6000mm CHAPA 22</t>
  </si>
  <si>
    <t>8.7</t>
  </si>
  <si>
    <t>DEMOLIÇÃO DE LAJES, EM CONCRETO ARMADO, DE FORMA MANUAL, SEM REAPROVEITAMENTO. AF_09/2023</t>
  </si>
  <si>
    <t>8.8</t>
  </si>
  <si>
    <t>CONTRAPISO EM ARGAMASSA PRONTA, PREPARO MANUAL, APLICADO EM ÁREAS MOLHADAS SOBRE IMPERMEABILIZAÇÃO, ACABAMENTO NÃO REFORÇADO, ESPESSURA 4CM. AF_07/2021</t>
  </si>
  <si>
    <t>8.9</t>
  </si>
  <si>
    <t>97668</t>
  </si>
  <si>
    <t>ELETRODUTO FLEXÍVEL CORRUGADO, PEAD, DN 63 (2"), PARA REDE ENTERRADA DE DISTRIBUIÇÃO DE ENERGIA ELÉTRICA - FORNECIMENTO E INSTALAÇÃO. AF_12/2021</t>
  </si>
  <si>
    <t>9</t>
  </si>
  <si>
    <t>ELÉTRICA - QUADROS</t>
  </si>
  <si>
    <t>9.1</t>
  </si>
  <si>
    <t>DISJUNTOR MONOPOLAR TIPO DIN, CORRENTE NOMINAL DE 16A - FORNECIMENTO E INSTALAÇÃO. AF_10/2020</t>
  </si>
  <si>
    <t>9.2</t>
  </si>
  <si>
    <t>DISJUNTOR MONOPOLAR TIPO DIN, CORRENTE NOMINAL DE 20A - FORNECIMENTO E INSTALAÇÃO. AF_10/2020</t>
  </si>
  <si>
    <t>9.3</t>
  </si>
  <si>
    <t>DISJUNTOR BIPOLAR TIPO DIN, CORRENTE NOMINAL DE 20A - FORNECIMENTO E INSTALAÇÃO. AF_10/2020</t>
  </si>
  <si>
    <t>9.4</t>
  </si>
  <si>
    <t>DISJUNTOR BIPOLAR TIPO DIN, CORRENTE NOMINAL DE 40A - FORNECIMENTO E INSTALAÇÃO. AF_10/2020</t>
  </si>
  <si>
    <t>9.5</t>
  </si>
  <si>
    <t>DISJUNTOR TRIPOLAR TIPO DIN, CORRENTE NOMINAL DE 25A - FORNECIMENTO E INSTALAÇÃO. AF_10/2020</t>
  </si>
  <si>
    <t>9.6</t>
  </si>
  <si>
    <t>DISJUNTOR TRIPOLAR TIPO DIN, CORRENTE NOMINAL DE 32A - FORNECIMENTO E INSTALAÇÃO. AF_10/2020</t>
  </si>
  <si>
    <t>9.7</t>
  </si>
  <si>
    <t>DISJUNTOR TRIPOLAR TIPO DIN, CORRENTE NOMINAL DE 50A - FORNECIMENTO E INSTALAÇÃO. AF_10/2020</t>
  </si>
  <si>
    <t>9.8</t>
  </si>
  <si>
    <t>DISJUNTOR TRIPOLAR TIPO NEMA, CORRENTE NOMINAL DE 60 ATÉ 100A - FORNECIMENTO E INSTALAÇÃO. AF_10/2020</t>
  </si>
  <si>
    <t>9.9</t>
  </si>
  <si>
    <t>DISJUNTOR TERMOMAGNÉTICO TRIPOLAR , CORRENTE NOMINAL DE 250A - FORNECIMENTO E INSTALAÇÃO. AF_10/2020</t>
  </si>
  <si>
    <t>9.10</t>
  </si>
  <si>
    <t>DISJUNTOR TERMOMAGNÉTICO TRIPOLAR , CORRENTE NOMINAL DE 400A - FORNECIMENTO E INSTALAÇÃO. AF_10/2020</t>
  </si>
  <si>
    <t>9.11</t>
  </si>
  <si>
    <t>REF.: SBC (064563)</t>
  </si>
  <si>
    <t>DISPOSITIVO PROTETOR DE SURTO 220V OU 127V, 20 KA, TRIFASICO</t>
  </si>
  <si>
    <t>9.12</t>
  </si>
  <si>
    <t>REF.: SBC (064564)</t>
  </si>
  <si>
    <t>DISPOSITIVO PROTETOR DE SURTO 220V OU 127V, 40 KA, TRIFASICO</t>
  </si>
  <si>
    <t>9.13</t>
  </si>
  <si>
    <t>REF.: ORSE (7996)</t>
  </si>
  <si>
    <t>DISJUNTOR BIPOLAR DR 25 A - DISJUNTOR RESIDUAL DIFERENCIAL, TIPO AC, 30MA, ref.5SM1 312-OMB, SIEMENS OU SIMILAR</t>
  </si>
  <si>
    <t>9.14</t>
  </si>
  <si>
    <t>REF.: ORSE (8077)</t>
  </si>
  <si>
    <t>DISJUNTOR BIPOLAR DR 40 A - DISPOSITIVO RESIDUAL DIFERENCIAL, TIPO AC, 30MA, ref.5SM1 314-OMB, SIEMENS OU SIMILAR</t>
  </si>
  <si>
    <t>9.15</t>
  </si>
  <si>
    <t>REF.:  88264 + 88247</t>
  </si>
  <si>
    <t>IDENTIFICAÇÃO DE DISJUNTORES, TOMADAS E INTERRUPTORES - COM ETIQUETAGEM NO QUADRO GERAL E NOS ESPELHOS DE TOMADAS E INTERRUPTORES</t>
  </si>
  <si>
    <t>SERV</t>
  </si>
  <si>
    <t>9.16</t>
  </si>
  <si>
    <t>QUADRO DE DISTRIBUIÇÃO DE ENERGIA EM CHAPA DE AÇO GALVANIZADO, DE SOBREPOR, COM BARRAMENTO TRIFÁSICO, PARA 18 DISJUNTORES DIN 100A - FORNECIMENTO E INSTALAÇÃO. AF_10/2020</t>
  </si>
  <si>
    <t>9.17</t>
  </si>
  <si>
    <t>REF CPOS 37.04.290</t>
  </si>
  <si>
    <t>QUADRO DE DISTRIBUIÇÃO UNIVERSAL DE SOBREPOR, PARA DISJUNTORES 56 DIN / 40 BOLT-ON - 225 A - SEM COMPONENTES</t>
  </si>
  <si>
    <t>10</t>
  </si>
  <si>
    <t>ELÉTRICA - REPAROS CIVIS (TOMADAS E ARANDELAS)</t>
  </si>
  <si>
    <t>10.1</t>
  </si>
  <si>
    <t>DEMOLIÇÃO DE REVESTIMENTO CERÂMICO, DE FORMA MANUAL, SEM REAPROVEITAMENTO. AF_09/2023</t>
  </si>
  <si>
    <t>10.2</t>
  </si>
  <si>
    <t>RASGO LINEAR MANUAL EM ALVENARIA, PARA ELETRODUTOS, DIÂMETROS MENORES OU IGUAIS A 40 MM. AF_09/2023</t>
  </si>
  <si>
    <t>10.3</t>
  </si>
  <si>
    <t>CHUMBAMENTO LINEAR EM ALVENARIA PARA ELETRODUTOS COM DIÂMETROS MENORES OU IGUAIS A 40 MM. AF_09/2023</t>
  </si>
  <si>
    <t>10.4</t>
  </si>
  <si>
    <t>PAREDE COM SISTEMA EM CHAPAS DE GESSO PARA DRYWALL, USO INTERNO, COM UMA FACE SIMPLES E ESTRUTURA METÁLICA COM GUIAS SIMPLES PARA PAREDES COM ÁREA LÍQUIDA MENOR QUE 6 M2, COM VÃOS. AF_07/2023_PS</t>
  </si>
  <si>
    <t>11</t>
  </si>
  <si>
    <t>ELÉTRICA - TOMADAS</t>
  </si>
  <si>
    <t>11.1</t>
  </si>
  <si>
    <t>TOMADA DE EMBUTIR (1 MÓDULO), 2P+T 20 A, INCLUINDO SUPORTE E PLACA - FORNECIMENTO E INSTALAÇÃO. AF_03/2023</t>
  </si>
  <si>
    <t>11.2</t>
  </si>
  <si>
    <t>TOMADA DE EMBUTIR (1 MÓDULO), 2P+T 20 A, NA COR PRETA, INCLUINDO SUPORTE E PLACA - FORNECIMENTO E INSTALAÇÃO. AF_03/2023</t>
  </si>
  <si>
    <t>11.3</t>
  </si>
  <si>
    <t>TOMADA DE EMBUTIR (1 MÓDULO), 2P+T 20 A, NA COR VERMELHA, INCLUINDO SUPORTE E PLACA - FORNECIMENTO E INSTALAÇÃO. AF_03/2023</t>
  </si>
  <si>
    <t>11.4</t>
  </si>
  <si>
    <t>TOMADA DE EMBUTIR (2 MÓDULOS), 2P+T 20 A, NA COR BRANCA, INCLUINDO SUPORTE E PLACA - FORNECIMENTO E INSTALAÇÃO. AF_03/2023</t>
  </si>
  <si>
    <t>11.5</t>
  </si>
  <si>
    <t>92009</t>
  </si>
  <si>
    <t>TOMADA DE EMBUTIR (2 MÓDULOS), 2P+T 20 A, NA COR VERMELHA, INCLUINDO SUPORTE E PLACA - FORNECIMENTO E INSTALAÇÃO. AF_03/2023</t>
  </si>
  <si>
    <t>11.6</t>
  </si>
  <si>
    <t>INTERRUPTOR SIMPLES (1 MÓDULO), 10A/250V, INCLUINDO SUPORTE E PLACA - FORNECIMENTO E INSTALAÇÃO. AF_03/2023</t>
  </si>
  <si>
    <t>11.7</t>
  </si>
  <si>
    <t>91959</t>
  </si>
  <si>
    <t>INTERRUPTOR SIMPLES (2 MÓDULOS), 10A/250V, INCLUINDO SUPORTE E PLACA - FORNECIMENTO E INSTALAÇÃO. AF_03/2023</t>
  </si>
  <si>
    <t>11.8</t>
  </si>
  <si>
    <t>INTERRUPTOR SIMPLES (3 MÓDULOS), 10A/250V, INCLUINDO SUPORTE E PLACA - FORNECIMENTO E INSTALAÇÃO. AF_03/2023</t>
  </si>
  <si>
    <t>11.9</t>
  </si>
  <si>
    <t>INTERRUPTOR PARALELO (1 MÓDULO), 10A/250V, INCLUINDO SUPORTE E PLACA - FORNECIMENTO E INSTALAÇÃO. AF_03/2023</t>
  </si>
  <si>
    <t>11.10</t>
  </si>
  <si>
    <t>TOMADA DE PISO COMPLETA EM CAIXA 4X2</t>
  </si>
  <si>
    <t>11.11</t>
  </si>
  <si>
    <t>SENSOR DE PRESENÇA COM FOTOCÉLULA, FIXAÇÃO EM TETO - FORNECIMENTO E INSTALAÇÃO. AF_02/2020</t>
  </si>
  <si>
    <t>11.12</t>
  </si>
  <si>
    <t>REF CPOS 40.04.346</t>
  </si>
  <si>
    <t>TOMADA - PLUG 3P+N+T 125A TIPO STECK</t>
  </si>
  <si>
    <t>CJ</t>
  </si>
  <si>
    <t>11.13</t>
  </si>
  <si>
    <t>062105</t>
  </si>
  <si>
    <t>TOMADA - PLUG 3P+N+T 63A TIPO STECK</t>
  </si>
  <si>
    <t>11.14</t>
  </si>
  <si>
    <t>TOMADA - PLUG 2P+T 63A TIPO STECK</t>
  </si>
  <si>
    <t>11.15</t>
  </si>
  <si>
    <t>062041</t>
  </si>
  <si>
    <t>TOMADA - PLUG 3P+T 32A TIPO STECK</t>
  </si>
  <si>
    <t>12</t>
  </si>
  <si>
    <t>ELÉTRICA - CABEAMENTO</t>
  </si>
  <si>
    <t>12.1</t>
  </si>
  <si>
    <t>91924</t>
  </si>
  <si>
    <t>CABO DE COBRE FLEXÍVEL ISOLADO, 1,5 MM², ANTI-CHAMA 450/750 V, PARA CIRCUITOS TERMINAIS - FORNECIMENTO E INSTALAÇÃO. AF_03/2023</t>
  </si>
  <si>
    <t>12.2</t>
  </si>
  <si>
    <t>CABO DE COBRE FLEXÍVEL ISOLADO, 2,5 MM², ANTI-CHAMA 450/750 V, PARA CIRCUITOS TERMINAIS - FORNECIMENTO E INSTALAÇÃO. AF_03/2023</t>
  </si>
  <si>
    <t>12.3</t>
  </si>
  <si>
    <t>91928</t>
  </si>
  <si>
    <t>CABO DE COBRE FLEXÍVEL ISOLADO, 4 MM², ANTI-CHAMA 450/750 V, PARA CIRCUITOS TERMINAIS - FORNECIMENTO E INSTALAÇÃO. AF_03/2023</t>
  </si>
  <si>
    <t>12.4</t>
  </si>
  <si>
    <t>CABO DE COBRE FLEXÍVEL ISOLADO, 6 MM², ANTI-CHAMA 450/750 V, PARA CIRCUITOS TERMINAIS - FORNECIMENTO E INSTALAÇÃO. AF_03/2023</t>
  </si>
  <si>
    <t>12.5</t>
  </si>
  <si>
    <t>CABO DE COBRE FLEXÍVEL ISOLADO, 10 MM², ANTI-CHAMA 450/750 V, PARA CIRCUITOS TERMINAIS - FORNECIMENTO E INSTALAÇÃO. AF_03/2023</t>
  </si>
  <si>
    <t>12.6</t>
  </si>
  <si>
    <t>CABO DE COBRE FLEXÍVEL ISOLADO, 16 MM², ANTI-CHAMA 450/750 V, PARA CIRCUITOS TERMINAIS - FORNECIMENTO E INSTALAÇÃO. AF_03/2023</t>
  </si>
  <si>
    <t>12.7</t>
  </si>
  <si>
    <t>92985</t>
  </si>
  <si>
    <t>CABO DE COBRE FLEXÍVEL ISOLADO, 35 MM², ANTI-CHAMA 450/750 V, PARA DISTRIBUIÇÃO - FORNECIMENTO E INSTALAÇÃO. AF_12/2015</t>
  </si>
  <si>
    <t>12.8</t>
  </si>
  <si>
    <t>CABO DE COBRE FLEXÍVEL ISOLADO, 6 MM², ANTI-CHAMA 0,6/1,0 KV, PARA CIRCUITOS TERMINAIS - FORNECIMENTO E INSTALAÇÃO. AF_03/2023</t>
  </si>
  <si>
    <t>12.9</t>
  </si>
  <si>
    <t>101560</t>
  </si>
  <si>
    <t>CABO DE COBRE FLEXÍVEL ISOLADO, 10 MM², 0,6/1,0 KV, PARA REDE AÉREA DE DISTRIBUIÇÃO DE ENERGIA ELÉTRICA DE BAIXA TENSÃO - FORNECIMENTO E INSTALAÇÃO. AF_07/2020</t>
  </si>
  <si>
    <t>12.10</t>
  </si>
  <si>
    <t>CABO DE COBRE FLEXÍVEL ISOLADO, 16 MM², ANTI-CHAMA 0,6/1,0 KV, PARA CIRCUITOS TERMINAIS - FORNECIMENTO E INSTALAÇÃO. AF_03/2023</t>
  </si>
  <si>
    <t>12.11</t>
  </si>
  <si>
    <t>CABO DE COBRE FLEXÍVEL ISOLADO, 50 MM², 0,6/1,0 KV, PARA REDE AÉREA DE DISTRIBUIÇÃO DE ENERGIA ELÉTRICA DE BAIXA TENSÃO - FORNECIMENTO E INSTALAÇÃO. AF_07/2020</t>
  </si>
  <si>
    <t>12.12</t>
  </si>
  <si>
    <t>CABO DE COBRE FLEXÍVEL ISOLADO, 95 MM², 0,6/1,0 KV, PARA REDE AÉREA DE DISTRIBUIÇÃO DE ENERGIA ELÉTRICA DE BAIXA TENSÃO - FORNECIMENTO E INSTALAÇÃO. AF_07/2020</t>
  </si>
  <si>
    <t>12.13</t>
  </si>
  <si>
    <t>REF.: IOPES (152232)</t>
  </si>
  <si>
    <t>TESTE DE FUNCIONAMENTO E DIELÉTRICO E IDENTIFICAÇÃO DE CIRCUITOS, VERIFICAÇÃO DO CABEAMENTO</t>
  </si>
  <si>
    <t>13</t>
  </si>
  <si>
    <t>ELÉTRICA - SHAFT PARA QUADROS</t>
  </si>
  <si>
    <t>13.1</t>
  </si>
  <si>
    <t>104724</t>
  </si>
  <si>
    <t>13.2</t>
  </si>
  <si>
    <t>REF 104611</t>
  </si>
  <si>
    <t>REVESTIMENTO CERÂMICO PARA PAREDES INTERNAS - PORTINARI RETIFICADO PLAIN MATTE WHITE</t>
  </si>
  <si>
    <t>14</t>
  </si>
  <si>
    <t>SOM - INFRAESTRUTURA</t>
  </si>
  <si>
    <t>14.1</t>
  </si>
  <si>
    <t>ELETRODUTO FLEXÍVEL CORRUGADO REFORÇADO, PVC, DN 25 MM (3/4"), PARA CIRCUITOS TERMINAIS, INSTALADO EM LAJE - FORNECIMENTO E INSTALAÇÃO. AF_03/2023</t>
  </si>
  <si>
    <t>14.2</t>
  </si>
  <si>
    <t>CONDULETE DE PVC, TIPO LL, PARA ELETRODUTO DE PVC SOLDÁVEL DN 25 MM (3/4''), APARENTE - FORNECIMENTO E INSTALAÇÃO. AF_10/2022</t>
  </si>
  <si>
    <t>14.3</t>
  </si>
  <si>
    <t>CONDULETE DE PVC, TIPO T, PARA ELETRODUTO DE PVC SOLDÁVEL DN 25 MM (3/4''), APARENTE - FORNECIMENTO E INSTALAÇÃO. AF_10/2022</t>
  </si>
  <si>
    <t>14.4</t>
  </si>
  <si>
    <t>104402</t>
  </si>
  <si>
    <t>CONDULETE DE PVC, TIPO C, PARA ELETRODUTO DE PVC SOLDÁVEL DN 25 MM (3/4''), APARENTE - FORNECIMENTO E INSTALAÇÃO. AF_10/2022</t>
  </si>
  <si>
    <t>15</t>
  </si>
  <si>
    <t>FORRO -  GESSO ACARTONADO - RASGOS PARA INSTALAÇÕES</t>
  </si>
  <si>
    <t>15.1</t>
  </si>
  <si>
    <t>REF.: SBC (120001)</t>
  </si>
  <si>
    <t>ABERTURA E RECOMPOSICAO DE FORRO EM GESSO (AR-CONDICIONADO, DUTOS, DIVISÓRIA, BAFFLE, ETC)</t>
  </si>
  <si>
    <t>16</t>
  </si>
  <si>
    <t>PAREDES DE DRYWALL</t>
  </si>
  <si>
    <t>16.1</t>
  </si>
  <si>
    <t>PAREDE COM SISTEMA EM CHAPAS DE GESSO PARA DRYWALL, USO INTERNO, COM DUAS FACES SIMPLES E ESTRUTURA METÁLICA COM GUIAS SIMPLES PARA PAREDES COM ÁREA LÍQUIDA MAIOR OU IGUAL A 6 M2, COM VÃOS. AF_07/2023_PS</t>
  </si>
  <si>
    <t>16.2</t>
  </si>
  <si>
    <t>REF.: CPOS 32.06.030 + COTAÇÃO</t>
  </si>
  <si>
    <t>FORNECIMENTO E INSTALAÇÃO DE ISOLAMENTO COM LÃ DE PET 50MM</t>
  </si>
  <si>
    <t>17</t>
  </si>
  <si>
    <t>PAREDES DE DRYWALL - FACE ÚNICA</t>
  </si>
  <si>
    <t>17.1</t>
  </si>
  <si>
    <t>18</t>
  </si>
  <si>
    <t>GÁS</t>
  </si>
  <si>
    <t>18.1</t>
  </si>
  <si>
    <t>96838</t>
  </si>
  <si>
    <t>JOELHO 90 GRAUS, ROSCA FÊMEA TERMINAL, METÁLICO, PARA INSTALAÇÕES EM PEX ÁGUA, DN 16MM X 1/2", CONEXÃO POR ANEL DESLIZANTE - FORNECIMENTO E INSTALAÇÃO. AF_02/2023</t>
  </si>
  <si>
    <t>18.2</t>
  </si>
  <si>
    <t>JOELHO 90 GRAUS, ROSCA FÊMEA TERMINAL, METÁLICO, PARA INSTALAÇÕES EM PEX ÁGUA, DN 20 MM X 3/4", CONEXÃO POR ANEL DESLIZANTE - FORNECIMENTO E INSTALAÇÃO. AF_02/2023</t>
  </si>
  <si>
    <t>18.3</t>
  </si>
  <si>
    <t>TÊ, METÁLICO, PARA INSTALAÇÕES EM PEX ÁGUA, DN 16 MM, CONEXÃO POR ANEL DESLIZANTE - FORNECIMENTO E INSTALAÇÃO. AF_02/2023</t>
  </si>
  <si>
    <t>18.4</t>
  </si>
  <si>
    <t>TÊ, ROSCA FÊMEA, METÁLICO, PARA INSTALAÇÕES EM PEX ÁGUA, DN 16 MM X ½", CONEXÃO POR ANEL DESLIZANTE - FORNECIMENTO E INSTALAÇÃO. AF_02/2023</t>
  </si>
  <si>
    <t>18.5</t>
  </si>
  <si>
    <t>TUBO, PEX, MONOCAMADA, DN 20, INSTALADO EM RAMAL/SUB-RAMAL OU DISTRIBUIÇÃO DE ÁGUA - FORNECIMENTO E INSTALAÇÃO. AF_02/2023</t>
  </si>
  <si>
    <t>19</t>
  </si>
  <si>
    <t>ESTRUTURA METÁLICA</t>
  </si>
  <si>
    <t>19.1</t>
  </si>
  <si>
    <t>REF. SETOP SER-COR-015</t>
  </si>
  <si>
    <t>GUARDA-CORPO EM TUBO GALVANIZADO DIN 2440 D=2", COM SUBDIVISÕES EM TUBO DE AÇO D=1/2", ESPAÇAMENTO ENTRE BARRAS 11CM, H=1,10M.</t>
  </si>
  <si>
    <t>19.2</t>
  </si>
  <si>
    <t>REF ORSE 11573</t>
  </si>
  <si>
    <t>FORNECIMENTO E INSTALAÇÃO DE PISO EM CHAPA METÁLICA DE 1/4", INCLUSIVE TRAVAMENTO E PINTURA DE ACABAMENTO EM ESMALTE</t>
  </si>
  <si>
    <t>20</t>
  </si>
  <si>
    <t>AQUECEDORES E PRESSURIZADOR</t>
  </si>
  <si>
    <t>20.1</t>
  </si>
  <si>
    <t>AQUECEDOR RHEEM 40L DIGITAL GLP, KIT DE LIGAÇÃO, CHAMINÉ E CASA DE PROTEÇÃO EM ALUMÍNIO. FORNECIMENTO E INSTALAÇÃO</t>
  </si>
  <si>
    <t>20.2</t>
  </si>
  <si>
    <t>PRESSURIZADOR TEXIUS TSP-4-2DC, 1,0CV, COM INVERSOR DE FLUXO. INSTALADO SOBRE FORRO. INCLUSIVE ESTRUTURA DE SUPORTE E FIXAÇÃO</t>
  </si>
  <si>
    <t>20.3</t>
  </si>
  <si>
    <t>SUPORTE MÃO FRANCESA EM AÇO, ABAS IGUAIS 30 CM, CAPACIDADE MINIMA 60 KG, BRANCO - FORNECIMENTO E INSTALAÇÃO. AF_01/2020</t>
  </si>
  <si>
    <t>21</t>
  </si>
  <si>
    <t>REVESTIMENTO CERÂMICO - PAREDES - REJUNTE</t>
  </si>
  <si>
    <t>21.1</t>
  </si>
  <si>
    <t>REF.: EMOP (05.001.0385-A)</t>
  </si>
  <si>
    <t>LIMPEZA DE PAREDES REVESTIDAS DE CERAMICAS OU AZULEJOS</t>
  </si>
  <si>
    <t>m²</t>
  </si>
  <si>
    <t>21.2</t>
  </si>
  <si>
    <t>REF.: ORSE (10867)</t>
  </si>
  <si>
    <t>REJUNTAMENTO DE REVESTIMENTOS CERÂMICOS EM PAREDES</t>
  </si>
  <si>
    <t>22</t>
  </si>
  <si>
    <t>REVESTIMENTO CERÂMICO - PAREDES - CONCLUSÃO E REPAROS</t>
  </si>
  <si>
    <t>22.1</t>
  </si>
  <si>
    <t>97633</t>
  </si>
  <si>
    <t>22.2</t>
  </si>
  <si>
    <t>23</t>
  </si>
  <si>
    <t>SISTEMA DE EXAUSTÃO COZINHA - DUTOS</t>
  </si>
  <si>
    <t>23.1</t>
  </si>
  <si>
    <r>
      <rPr>
        <b/>
        <sz val="10"/>
        <color theme="1"/>
        <rFont val="Arial"/>
      </rPr>
      <t>DUTOS</t>
    </r>
    <r>
      <rPr>
        <sz val="10"/>
        <color theme="1"/>
        <rFont val="Arial"/>
      </rPr>
      <t xml:space="preserve">. </t>
    </r>
    <r>
      <rPr>
        <b/>
        <sz val="10"/>
        <color theme="1"/>
        <rFont val="Arial"/>
      </rPr>
      <t>COMPLETAR A REDE DE DUTOS FABRICADA EM CHAPA DE AÇO CARBONO PRETO, FLANGEADA E ISOLADA TERMICAMENTE COM MANTA DE FIBRA CERÂMICA NAS PARTES DENTRO DO FORRO E EXTERNAMENTE ATÉ A COBERTURA</t>
    </r>
    <r>
      <rPr>
        <sz val="10"/>
        <color theme="1"/>
        <rFont val="Arial"/>
      </rPr>
      <t xml:space="preserve">. OS DUTOS SERÃO CONECTADOS A UM EXAUSTOR CENTRÍFUGO TIPO LIMIT-LOAD, LOCADO NA COBERTURA, APOIADO EM CALÇOS DE BORRACHA. </t>
    </r>
    <r>
      <rPr>
        <b/>
        <sz val="10"/>
        <color theme="1"/>
        <rFont val="Arial"/>
      </rPr>
      <t>OS DUTOS SERÃO FABRICADOS COM CHAPA DE AÇO-CARBONO COM NO MÍNIMO, 1,37 MM DE ESPESSURA</t>
    </r>
    <r>
      <rPr>
        <sz val="10"/>
        <color theme="1"/>
        <rFont val="Arial"/>
      </rPr>
      <t xml:space="preserve"> (NÚMERO 16 MSG). A VELOCIDADE MÍNIMA DO AR SERÁ DE 7,5 M/S, DE MODO A PERMITIR O ARRASTE DE GORDURA NO FLUXO DO AR. AS VELOCIDADES MÁXIMAS SERÃO COMPATÍVEIS COM O NÍVEL DE RUÍDO E COM PERDAS ACEITÁVEIS. É RECOMENDADA A VELOCIDADE MÁXIMA DE 14 M/S, OS DUTOS NÃO POSSUIRÃO ELEMENTOS INTERNOS COMO REGISTROS, DAMPERS DE REGULAGEM DE VAZÃO, VEIAS OU OUTROS PONTOS QUE POSSAM ACUMULAR GORDURA. A ÚNICA EXCEÇÃO DEVE SER O DAMPER CORTA-FOGO OBRIGATÓRIO. TODAS AS JUNTAS LONGITUDINAIS E AS SECÇÕES TRANSVERSAIS SERÃO SOLDADAS E TOTALMENTE ESTANQUES. AS CONEXÕES DOS DUTOS COM COIFAS E EQUIPAMENTOS, BEM COMO AS SECÇÕES TRANSVERSAIS DE DUTOS, TAMBÉM SERÃO EXECUTADAS ATRAVÉS DE FLANGES SOLDADOS AOS DUTOS, UTILIZANDO-SE JUNTA DE VEDAÇÃO COM SILICONE VERMELHO PARA ALTA TEMPERATURA. OS FLANGES TERÃO ESPESSURA MÍNIMA IGUAL AO DUTO E AS JUNÇÕES PERMANECERÃO APARENTES, PERMITINDO A IMEDIATA DETECÇÃO E ELIMINAÇÃO DE VAZAMENTOS. OS PONTOS INFERIORES DOS DUTOS APRESENTARÃO PONTOS DE DRENAGENS DE GORDURA COM FÁCIL ACESSO PARA LIMPEZA. OS TRECHOS ENCLAUSURADOS DEVEM SER PROVIDOS DE JUNTAS DE AMIANTO. OS PONTOS INFERIORES DOS DUTOS DEVERÃO APRESENTAR PONTOS DE DRENAGENS DE GORDURA COM FÁCIL ACESSO PARA LIMPEZA. OS TRECHOS ENCLAUSURADOS DEVEM SER PROVIDOS DE JUNTAS DE AMIANTO. OS DUTOS DEVERÃO SER PINTADOS COM TINTA RESISTENTE A 800 OC.
</t>
    </r>
    <r>
      <rPr>
        <b/>
        <sz val="10"/>
        <color theme="1"/>
        <rFont val="Arial"/>
      </rPr>
      <t xml:space="preserve"> A CONTRATADA DEVERÁ REALIZAR OS SERVIÇOS EM CONFORMIDADE COM AS NORMAS E REGULAMENTAÇÕES VIGENTES, EM ESPECIAL NBR 14518/2020 E 5410/2008.</t>
    </r>
    <r>
      <rPr>
        <b/>
        <sz val="10"/>
        <color rgb="FFFF0000"/>
        <rFont val="Arial"/>
      </rPr>
      <t xml:space="preserve"> PARTE DOS DUTOS INTERNOS JÁ ESTÃO EXECUTADOS.</t>
    </r>
  </si>
  <si>
    <t>24</t>
  </si>
  <si>
    <t>SISTEMA DE EXAUSTÃO COZINHA - EXAUSTOR</t>
  </si>
  <si>
    <t>24.1</t>
  </si>
  <si>
    <r>
      <rPr>
        <b/>
        <sz val="10"/>
        <color theme="1"/>
        <rFont val="Arial"/>
      </rPr>
      <t>EXAUSTOR CENTRÍFUGO</t>
    </r>
    <r>
      <rPr>
        <sz val="10"/>
        <color theme="1"/>
        <rFont val="Arial"/>
      </rPr>
      <t xml:space="preserve"> COM VENTILADOR DE SIMPLES ASPIRAÇÃO, COM CARCAÇA CILÍNDRICA, FLUXO DE AR EM LINHA (IN LINE) E COM ROTOR DE PÁS CURVADAS PARA TRÁS TIPO LIMIT-LOAD, VAZÃO DE AR DE NÃO INFERIOR A 15.000M3/H, CONFORME PROJETO E LAUDO EM ANEXO. AS CARCAÇAS DO VENTILADOR E DO ROTOR DEVEM SER CONSTRUÍDAS EM CHAPA DE AÇO CARBONO, SOLDADAS, COM POSTERIOR PINTURA. O MOTOR DE VENTILADOR DEVERÁ SER 220V-2F (BIFÁSICO). O EXAUSTOR DEVE POSSUIR MOTOR FORA DO FLUXO DE AR A FIM DE EVITAR POSSÍVEIS ACIDENTES, OU SEJA, O MOTOR ELÉTRICO NÃO TEM CONTATO COM O FLUXO DE AR DO EXAUSTOR, CONSEQUENTEMENTE, NÃO ESTÁ SUJEITO A CONTAMINANTES QUANDO TRABALHANDO EM EXAUSTÃO DE FLUÍDO AGRESSIVO. A CONTRATADA DEVERÁ PREVER TODOS OS MATERIAIS NECESSÁRIOS PARA EXECUÇÃO DO SERVIÇO, INCLUINDO MATERIAIS DE ALVENARIA PARA PERFURAÇÃO DA PASSAGEM DO DUTO, BEM COMO ACABAMENTOS PARA LIGAR O DUTO AO CHAPÉU (SAÍDA DA EXAUSTÃO), MATERIAIS ELÉTRICOS PARA INSTALAÇÃO PRÓXIMA AOS PONTOS DE ENERGIA EXISTENTE, VERIFICANDO COMO BASE O PROJETO. A CONTRATADA DEVERÁ REALIZAR OS SERVIÇOS EM CONFORMIDADE </t>
    </r>
    <r>
      <rPr>
        <b/>
        <sz val="10"/>
        <color theme="1"/>
        <rFont val="Arial"/>
      </rPr>
      <t xml:space="preserve">COM AS NORMAS E REGULAMENTAÇÕES VIGENTES, EM ESPECIAL NBR14518/2020 E 5410/2008. INCLUSIVE SUPORTE. TODO O SISTEMA DE EXAUSTÃO CONTEMPLA A ELÉTRICA DOS QUADROS DE COMANDOS. </t>
    </r>
    <r>
      <rPr>
        <sz val="10"/>
        <color theme="1"/>
        <rFont val="Arial"/>
      </rPr>
      <t xml:space="preserve">
REFERÊNCIA: MARCA: BERLINER LUFT, MODELO: LINHA TCN4K .                         </t>
    </r>
    <r>
      <rPr>
        <b/>
        <sz val="10"/>
        <color theme="1"/>
        <rFont val="Arial"/>
      </rPr>
      <t>HAVERÁ AINDA UM SISTEMA DE RENOVAÇÃO DE AR PARA A COZINHA, CONTEMPLANDO UM VENTILADOR AXIAL, INSUFLANDO O AR DIRETAMENTE NOS AMBIENTES.</t>
    </r>
    <r>
      <rPr>
        <sz val="10"/>
        <color theme="1"/>
        <rFont val="Arial"/>
      </rPr>
      <t xml:space="preserve"> O COMANDO DE ACIONAMENTO DOS EQUIPAMENTOS SERÁ FEITO POR PAINEL ELÉTRICO ESPECÍFICO, LOCADO DENTRO DA COZINHA.</t>
    </r>
    <r>
      <rPr>
        <b/>
        <sz val="10"/>
        <color theme="1"/>
        <rFont val="Arial"/>
      </rPr>
      <t xml:space="preserve"> </t>
    </r>
    <r>
      <rPr>
        <b/>
        <sz val="10"/>
        <color rgb="FFFF0000"/>
        <rFont val="Arial"/>
      </rPr>
      <t>TODO O SISTEMA DE EXAUSTÃO DEVE SER ACOMPANHADO DE ENG. MECÂNICO COM EMISSÃO DE ART.</t>
    </r>
  </si>
  <si>
    <t>25</t>
  </si>
  <si>
    <t>SISTEMA DE EXAUSTÃO COZINHA - COIFAS</t>
  </si>
  <si>
    <t>25.1</t>
  </si>
  <si>
    <r>
      <rPr>
        <b/>
        <sz val="10"/>
        <color theme="1"/>
        <rFont val="Arial"/>
      </rPr>
      <t>COIFAS</t>
    </r>
    <r>
      <rPr>
        <sz val="10"/>
        <color theme="1"/>
        <rFont val="Arial"/>
      </rPr>
      <t xml:space="preserve">. COIFAS DE PAREDE E ILHA CONFECCIONADAS EM AÇO INOX 304, DIMENSÕES: 2,50X1,30M (PAREDE), 1,00X1,00M (PAREDE) E 1,60X2,25M (ILHA) ACABAMENTO ESCOVADO E ISENTO DE PONTOS CORTANTES, CHAPA EM ESPESSURA ESTRUTURADA PARA RESISTIR A PROCEDIMENTOS DE LIMPEZA, </t>
    </r>
    <r>
      <rPr>
        <b/>
        <sz val="10"/>
        <color theme="1"/>
        <rFont val="Arial"/>
      </rPr>
      <t>ESPESSURA CONFORME A NBR</t>
    </r>
    <r>
      <rPr>
        <sz val="10"/>
        <color theme="1"/>
        <rFont val="Arial"/>
      </rPr>
      <t>, COM LUMINÁRIA BLINDADA, FILTRO INERCIAL. A CONTRATADA DEVERÁ PREVER TODOS OS MATERIAIS NECESSÁRIOS PARA EXECUÇÃO DO SERVIÇO, INCLUINDO MATERIAIS DE ALVENARIA PARA PERFURAÇÃO DA PASSAGEM DO DUTO, BEM COMO ACABAMENTOS PARA LIGAR O DUTO AO CHAPÉU (SAÍDA DA EXAUSTÃO), MATERIAIS ELÉTRICOS PARA INSTALAÇÃO PRÓXIMA AOS PONTOS DE ENERGIA EXISTENTE, VERIFICANDO COMO BASE O PROJETO. A CONTRATADA DEVERÁ REALIZAR OS SERVIÇOS</t>
    </r>
    <r>
      <rPr>
        <b/>
        <sz val="10"/>
        <color theme="1"/>
        <rFont val="Arial"/>
      </rPr>
      <t xml:space="preserve"> EM CONFORMIDADE COM AS NORMAS E REGULAMENTAÇÕES VIGENTES, EM ESPECIAL NBR 14518/2020 E 5410/2008</t>
    </r>
    <r>
      <rPr>
        <sz val="10"/>
        <color theme="1"/>
        <rFont val="Arial"/>
      </rPr>
      <t>.
 REFERÊNCIA: FABRICANTE: MELTING</t>
    </r>
  </si>
  <si>
    <t>26</t>
  </si>
  <si>
    <t>SISTEMA DE EXAUSTÃO - SANITÁRIOS</t>
  </si>
  <si>
    <t>26.1</t>
  </si>
  <si>
    <r>
      <rPr>
        <b/>
        <sz val="10"/>
        <color theme="1"/>
        <rFont val="Arial"/>
      </rPr>
      <t>COMPLEMENTO DA REDE DE DUTOS ATÉ PRÓXIMO A COBERTURA</t>
    </r>
    <r>
      <rPr>
        <sz val="10"/>
        <color theme="1"/>
        <rFont val="Arial"/>
      </rPr>
      <t xml:space="preserve">, CONFECCIONADA EM CHAPA GALVANIZADA NR26, FLANGEADA, NAS MEDIDAS DE 30X30, COM 03 TAMPAS DE INSPEÇÃO AO LONGO DA REDE, 09 COLARINHOS DE 150MM ACOPLADOS A 09 VENTOKITS DE 150MM. TODOS INTERLIGADOS EM RAMAIS DE DUTO FLEXÍVEL DE 150MM, CONFORME PROJETO. DEVERÁ SER PROVISIONADA GRELHA DE RETORNO, A SER INSTALADA NA PARTE DISTAL DO RAMAL, CONTENDO TELA DE PROTEÇÃO PARA EVITAR A ENTRADA DE ANIMAIS. A CONTRATADA DEVERÁ PREVER TODOS OS MATERIAIS NECESSÁRIOS PARA EXECUÇÃO DO SERVIÇO, INCLUINDO MATERIAIS DE ALVENARIA PARA PERFURAÇÃO DA PASSAGEM DO DUTO, BEM COMO ACABAMENTOS PARA LIGAR O DUTO AO CHAPÉU (SAÍDA DA EXAUSTÃO), MATERIAIS ELÉTRICOS PARA INSTALAÇÃO PRÓXIMA AOS PONTOS DE ENERGIA EXISTENTE, VERIFICANDO COMO BASE O PROJETO. A CONTRATADA. INCLUSIVE FORNECIMENTO E INSTALAÇÃO DOS VENTOKITS. EXAUSTOR RADIL DE NO MÍNIMO 1.500M3/H. INCLUSIVE SUPORTE. </t>
    </r>
    <r>
      <rPr>
        <b/>
        <sz val="10"/>
        <color rgb="FFFF0000"/>
        <rFont val="Arial"/>
      </rPr>
      <t xml:space="preserve">TODO O SISTEMA DE EXAUSTÃO DEVE SER ACOMPANHADO DE ENG. MECÂNICO COM EMISSÃO DE ART. PARTE DOS DUTOS JÁ FORAM EXECUTADOS.
</t>
    </r>
  </si>
  <si>
    <t>27</t>
  </si>
  <si>
    <t>AR-CONDICIONADO</t>
  </si>
  <si>
    <t>27.1</t>
  </si>
  <si>
    <r>
      <rPr>
        <b/>
        <sz val="10"/>
        <color theme="1"/>
        <rFont val="Arial"/>
      </rPr>
      <t xml:space="preserve">COMPLEMENTO DA INSTALAÇÃO DO SISTEMA FRIGORÍGENO COMPLETO </t>
    </r>
    <r>
      <rPr>
        <sz val="10"/>
        <color theme="1"/>
        <rFont val="Arial"/>
      </rPr>
      <t xml:space="preserve">- OS EQUIPAMENTOS (EVAPORADORAS E CONDENSADORAS) SÃO FORNECIDOS PELO TRE-PR - Tubos de cobres, isolamento elastomérico para os tubos, carga de gás, nitrogênio, suporte para sustentação de tubulação frigorígena (kit contendo perfilado+proteção em PVC,par de barraros cada 50cm, quatro arruelas, quartro porcas)], INSTALAÇÃO DE DIFUSÃO (Grelha circular plástica de acabamento tipo veneziana com anti insetos Ø100), INSTALAÇÃO DOS DUTOS COM BOMBA [tubo de PVC, joelho de PVC, luva de PVC, suporte para sustentação de dutos (kit contendo perfilado + proteção em PVC, par de barra roscada 50cm, quatro arruelas, quartro  porcas) e tuvo de PVC], INSTALAÇÃO DE MISCELÂNIAS cabo shield AFT blindado e calço de borracha, </t>
    </r>
    <r>
      <rPr>
        <b/>
        <sz val="10"/>
        <color theme="1"/>
        <rFont val="Arial"/>
      </rPr>
      <t xml:space="preserve">CONFORME PROJETO. SÃO 20 EVAPORADORAS DO TIPO CASSETE A SEREM INSTALADAS, 1 SPLIT, 3 CORTINAS DE AR E 3 CONDENSADORAS, INCLUINDO TRASPORTE VERTICAL. </t>
    </r>
    <r>
      <rPr>
        <b/>
        <sz val="10"/>
        <color rgb="FFFF0000"/>
        <rFont val="Arial"/>
      </rPr>
      <t>PARTE DA TUBULAÇÃO FRIGORÌGENA E DRENOS JÁ ESTÃO EXECUTADOS.</t>
    </r>
    <r>
      <rPr>
        <sz val="10"/>
        <color rgb="FFFF0000"/>
        <rFont val="Arial"/>
      </rPr>
      <t xml:space="preserve">
</t>
    </r>
  </si>
  <si>
    <t>28</t>
  </si>
  <si>
    <t>TERRAÇO</t>
  </si>
  <si>
    <t>28.1</t>
  </si>
  <si>
    <t>98689</t>
  </si>
  <si>
    <t>SOLEIRA EM GRANITO, LARGURA 15 CM, ESPESSURA 2,0 CM. AF_09/2020</t>
  </si>
  <si>
    <t>28.2</t>
  </si>
  <si>
    <t>REF.: SINAPI 102623 + 102617</t>
  </si>
  <si>
    <t>CAIXA D´ÁGUA EM POLIÉSTER REFORÇADO COM FIBRA DE VIDRO, 5000 LITROS. FORNECIMENTO E INSTALAÇÃO (INCLUSOS TUBOS, CONEXÕES E TORNEIRA DE BÓIA)</t>
  </si>
  <si>
    <t>29</t>
  </si>
  <si>
    <t>ESGOTO INTERNO - FINALIZAÇÃO</t>
  </si>
  <si>
    <t>29.1</t>
  </si>
  <si>
    <t>JOELHO 90 GRAUS, PVC, SERIE NORMAL, ESGOTO PREDIAL, DN 100 MM, JUNTA ELÁSTICA, FORNECIDO E INSTALADO EM PRUMADA DE ESGOTO SANITÁRIO OU VENTILAÇÃO. AF_08/2022</t>
  </si>
  <si>
    <t>29.2</t>
  </si>
  <si>
    <t>TUBO PVC, SERIE NORMAL, ESGOTO PREDIAL, DN 100 MM, FORNECIDO E INSTALADO EM PRUMADA DE ESGOTO SANITÁRIO OU VENTILAÇÃO. AF_08/2022</t>
  </si>
  <si>
    <t>29.3</t>
  </si>
  <si>
    <t>FIXAÇÃO DE TUBOS HORIZONTAIS DE  PVC ÁGUA/PVC ESGOTO/PVC PLUVIAL/CPVC/PPR/COBRE OU AÇO, DIÂMETROS MAIORES QUE 75 MM E MENORES OU IGUAIS A 100 MM, COM ABRAÇADEIRA TIPO  D  COM PARAFUSO DE FIXAÇÃO 4", FIXADA DIRETAMENTE NA LAJE OU PAREDE. AF_09/2023</t>
  </si>
  <si>
    <t>29.4</t>
  </si>
  <si>
    <t>REF. SINAPI 97064 + 10527</t>
  </si>
  <si>
    <t>MONTAGEM E DESMONTAGEM DE ANDAIME TUBULAR TIPO TORRE. INCLUSO LOCAÇÃO DE ANDAIME, INCLUINDO SAPATAS FIXAS OU RODIZIOS.</t>
  </si>
  <si>
    <t>30</t>
  </si>
  <si>
    <t>PAINEL RIPADO</t>
  </si>
  <si>
    <t>30.1</t>
  </si>
  <si>
    <t>COTAÇÃO 6</t>
  </si>
  <si>
    <t>FORNECIMENTO E INSTALAÇÃO DE PAINEL RIPADO EM MDF - CONCEPT - BARRETO - COR FREIJÓ</t>
  </si>
  <si>
    <t>31</t>
  </si>
  <si>
    <t>PAREDE EXTERNA - ACABAMENTO (AQUECEDORES)</t>
  </si>
  <si>
    <t>31.1</t>
  </si>
  <si>
    <t>REF.: SINAPI 73948/002</t>
  </si>
  <si>
    <t>LIMPEZA/PREPARO SUPERFICIE P/PINTURA</t>
  </si>
  <si>
    <t>31.2</t>
  </si>
  <si>
    <t>REF SEINFRA C4128</t>
  </si>
  <si>
    <t>TIJOLINHO APARENTE 6,50x18cm C/ ARGAMASSA DE CIMENTO E AREIA 1:3</t>
  </si>
  <si>
    <t>32</t>
  </si>
  <si>
    <t>DIVISA COM VIZINHO - RUFOS E ÁGUAS PLUVIAIS</t>
  </si>
  <si>
    <t>32.1</t>
  </si>
  <si>
    <t>94231</t>
  </si>
  <si>
    <t>32.2</t>
  </si>
  <si>
    <t>32.3</t>
  </si>
  <si>
    <t>32.4</t>
  </si>
  <si>
    <t>LUVA DE CORRER, PVC, SERIE R, ÁGUA PLUVIAL, DN 100 MM, JUNTA ELÁSTICA, FORNECIDO E INSTALADO EM CONDUTORES VERTICAIS DE ÁGUAS PLUVIAIS. AF_06/2022</t>
  </si>
  <si>
    <t>33</t>
  </si>
  <si>
    <t>DIVISA COM VIZINHO - RECOMPOSIÇÃO DA GRAMA</t>
  </si>
  <si>
    <t>33.1</t>
  </si>
  <si>
    <t>LIMPEZA MANUAL DE VEGETAÇÃO EM TERRENO COM ENXADA. AF_03/2024</t>
  </si>
  <si>
    <t>33.2</t>
  </si>
  <si>
    <t>REF. 72897</t>
  </si>
  <si>
    <t>CARGA MANUAL DE ENTULHO EM CAÇAMBA</t>
  </si>
  <si>
    <t>33.3</t>
  </si>
  <si>
    <t>PLANTIO DE GRAMA BATATAIS EM PLACAS. AF_05/2018</t>
  </si>
  <si>
    <t>34</t>
  </si>
  <si>
    <t>DIVISA COM VIZINHO - ACABAMENTOS</t>
  </si>
  <si>
    <t>34.1</t>
  </si>
  <si>
    <t>34.2</t>
  </si>
  <si>
    <t>87794</t>
  </si>
  <si>
    <t>EMBOÇO OU MASSA ÚNICA EM ARGAMASSA TRAÇO 1:2:8, PREPARO MANUAL, APLICADA MANUALMENTE EM PANOS CEGOS DE FACHADA (SEM PRESENÇA DE VÃOS), ESPESSURA DE 25 MM. AF_09/2022</t>
  </si>
  <si>
    <t>34.3</t>
  </si>
  <si>
    <t>APLICAÇÃO MANUAL DE MASSA ACRÍLICA EM PANOS DE FACHADA SEM PRESENÇA DE VÃOS, DE EDIFÍCIOS DE MÚLTIPLOS PAVIMENTOS, DUAS DEMÃOS. AF_03/2024</t>
  </si>
  <si>
    <t>34.4</t>
  </si>
  <si>
    <t>35</t>
  </si>
  <si>
    <t>FORRO - GESSO ACARTONADO - FINALIZAÇÃO</t>
  </si>
  <si>
    <t>35.1</t>
  </si>
  <si>
    <t>REF.: SINAPI 96114</t>
  </si>
  <si>
    <t>FORNECIMENTO E INSTALAÇÃO DE FORRO EM GESSO ACARTONADO MONOLÍTICO, MODELO F-530, MARCA PLACO DO BRASIL OU EQUIVALENTE TÉCNICO, INCLUSIVE ESTRUTURA DE FIXAÇÃO</t>
  </si>
  <si>
    <t>35.2</t>
  </si>
  <si>
    <t>REF.: AGETOP CIVIL (210506)</t>
  </si>
  <si>
    <t>TABICA PARA FORRO DE GESSO. FORNECIMENTO E INSTALAÇÃO</t>
  </si>
  <si>
    <t>36</t>
  </si>
  <si>
    <t>DIVISÓRIA ARTICULADA</t>
  </si>
  <si>
    <t>36.1</t>
  </si>
  <si>
    <t>36.2</t>
  </si>
  <si>
    <t>DIVISÓRIA ARTICULADA SUSPENSA EM ROLDANAS DUPLAS COM ESRUTURA INTERNA DE AÇO GAVANIZADO COM PINTURA CONTRA CORROSÃO, ACABAMENTO EXTERNO EM LAMINADO MELAMÍNICO E PERFIS DE ALUMÍNIO, COM TRATAMENTO ACÚSTICO INTERNO (MÍNIMO 50 DB COM LAUDO TÉCNICO), ESPESSURA DE NO MÍNIMO 100MM, COM SISTEMA DE VEDAÇÃO JUNTO AO PISO E TETO. ACABAMENTO EXTERNO REVESTIDOS EM MDF, LAMINADO MELAMÌNICO BRANCO. TRILHO EM ALUMÍNIO RÍGIDO NATURAL, ABAIXO DO FORRO, PARA DESLOCAMENTO DAS ROLDANAS E PLACAS. ACIONAMENTO COM CHAVE REMOVÍVEL/MANIVELA DE 1/2 VOLTA. ESTRUTURA DE FIXAÇÃO DIRETAMENTE NA LAJE OU NA ESTRUTURA METÁLICA. CADA SALA DEVERÁ TER 1 PORTA PARA DIVISÓRIA DE ACESSO EM MDF COM REVESTIMENTO METAMÍNICO, PUXADOR E FECHADURA.</t>
  </si>
  <si>
    <t>37</t>
  </si>
  <si>
    <t>SISTEMA DE EXAUSTÃO E AR-CONDICIONADO - AS BUILT</t>
  </si>
  <si>
    <t>37.1</t>
  </si>
  <si>
    <t>REF.: SUDECAP (62.20.09)</t>
  </si>
  <si>
    <t>PROJETO AS BUILT DAS INSTALAÇÕES DO SISTEMA DE EXAUSTÃO DAS COZINHAS E DOS SANITÁRIOS. DETALHAMENTO DOS DUTOS, EXAUSTOR, ELÉTRICA, COIFAS. PROJETO DO ASBUILT DO AR-CONDICIONADO, COM DETALHAMENTO DOS DUTOS, DRENOS E CONDENSADORAS</t>
  </si>
  <si>
    <t>38</t>
  </si>
  <si>
    <t>ESQUADRIAS COZINHA - FECHAMENTO SUPERIOR</t>
  </si>
  <si>
    <t>38.1</t>
  </si>
  <si>
    <t>REF.: CPOS 14.31.030</t>
  </si>
  <si>
    <t>FECHAMENTO EM PLACA CIMENTÍCIA ESPESSURA 12MM</t>
  </si>
  <si>
    <t>38.2</t>
  </si>
  <si>
    <t>APLICAÇÃO MANUAL DE FUNDO SELADOR ACRÍLICO EM PAREDES EXTERNAS DE CASAS. AF_03/2024</t>
  </si>
  <si>
    <t>38.3</t>
  </si>
  <si>
    <t>APLICAÇÃO MANUAL DE MASSA ACRÍLICA EM PAREDES EXTERNAS DE CASAS, UMA DEMÃO. AF_03/2024</t>
  </si>
  <si>
    <t>39</t>
  </si>
  <si>
    <t>PINTURA INTERNA</t>
  </si>
  <si>
    <t>39.1</t>
  </si>
  <si>
    <t>FUNDO SELADOR ACRÍLICO, APLICAÇÃO MANUAL EM PAREDE, UMA DEMÃO. AF_04/2023</t>
  </si>
  <si>
    <t>39.2</t>
  </si>
  <si>
    <t>EMASSAMENTO COM MASSA LÁTEX, APLICAÇÃO EM PAREDE, DUAS DEMÃOS, LIXAMENTO MANUAL. AF_04/2023</t>
  </si>
  <si>
    <t>39.3</t>
  </si>
  <si>
    <r>
      <rPr>
        <sz val="10"/>
        <color theme="1"/>
        <rFont val="Arial"/>
      </rPr>
      <t>PINTURA LÁTEX ACRÍLICA PREMIUM, APLICAÇÃO MANUAL EM PAREDES, DUAS DEMÃOS. AF_04/2023 -</t>
    </r>
    <r>
      <rPr>
        <b/>
        <sz val="10"/>
        <color theme="1"/>
        <rFont val="Arial"/>
      </rPr>
      <t xml:space="preserve"> REFERÊNCIA SUVINIL COR BRANCO NEVE RM181</t>
    </r>
  </si>
  <si>
    <t>39.4</t>
  </si>
  <si>
    <t>REF.: SINAPI (88489)</t>
  </si>
  <si>
    <r>
      <rPr>
        <sz val="10"/>
        <color theme="1"/>
        <rFont val="Arial"/>
      </rPr>
      <t>PINTURA LÁTEX ACRÍLICA PREMIUM, APLICAÇÃO MANUAL EM PAREDES, DUAS DEMÃOS. (CORES DIFERENCIADAS)</t>
    </r>
    <r>
      <rPr>
        <b/>
        <sz val="10"/>
        <color theme="1"/>
        <rFont val="Arial"/>
      </rPr>
      <t xml:space="preserve"> REFERÊNCIA SUVINIL COR  INVERNO SECO (A380)</t>
    </r>
  </si>
  <si>
    <t>39.5</t>
  </si>
  <si>
    <r>
      <rPr>
        <sz val="10"/>
        <color theme="1"/>
        <rFont val="Arial"/>
      </rPr>
      <t>PINTURA LÁTEX ACRÍLICA PREMIUM, APLICAÇÃO MANUAL EM PAREDES, DUAS DEMÃOS. (CORES DIFERENCIADAS)</t>
    </r>
    <r>
      <rPr>
        <b/>
        <sz val="10"/>
        <color theme="1"/>
        <rFont val="Arial"/>
      </rPr>
      <t xml:space="preserve"> REFERÊNCIA SUVINIL COR CIMENTO MODERNO (E753)</t>
    </r>
  </si>
  <si>
    <t>40</t>
  </si>
  <si>
    <t>FORRO - GESSO ACARTONADO (ACABAMENTO)</t>
  </si>
  <si>
    <t>40.1</t>
  </si>
  <si>
    <t>88496</t>
  </si>
  <si>
    <t>EMASSAMENTO COM MASSA LÁTEX, APLICAÇÃO EM TETO, DUAS DEMÃOS, LIXAMENTO MANUAL. AF_04/2023</t>
  </si>
  <si>
    <t>40.2</t>
  </si>
  <si>
    <t>FUNDO SELADOR ACRÍLICO, APLICAÇÃO MANUAL EM TETO, UMA DEMÃO. AF_04/2023</t>
  </si>
  <si>
    <t>40.3</t>
  </si>
  <si>
    <t>PINTURA LÁTEX ACRÍLICA PREMIUM, APLICAÇÃO MANUAL EM TETO, DUAS DEMÃOS. AF_04/2023</t>
  </si>
  <si>
    <t>41</t>
  </si>
  <si>
    <t>FORRO - REMOVÍVEL</t>
  </si>
  <si>
    <t>41.1</t>
  </si>
  <si>
    <t>REF ORSE 10652</t>
  </si>
  <si>
    <t>FORNECIMENTO E INSTALAÇÃO DE FORRO DE GESSO ACARTONADO LISO REMOVÍVEL, PLACAS 62,5X62X5CM, REVESTIDO COM PELÍCULA RÍGIDA DE PVC, PLACA E PERFIL NA COR BRANCO. MODELO GYPREX, MARCA PLACO DO BRASIL OU EQUIVALENTE TÉCNICO. INCLUSIVE FORNECIMENTO E INSTALAÇÃO DA ESTRUTURA</t>
  </si>
  <si>
    <t>41.2</t>
  </si>
  <si>
    <t>REF.: CPOS/CDHU (22.04.030)</t>
  </si>
  <si>
    <t>FORNECIMENTO E INSTALAÇÃO DE FORRO REMOVÍVEL EM FIBRA MINERAL, 62,5X62,5CM, BORDA TEGULAR T24, PLACA E PERFIL NA COR BRANCO E CINZA (VOLCANIC ASH), PAGINAÇÃO CONFORME PROJETO, MODELO FOCUS "E", MARCA ECOPHON SAINT GOBAIN OU EQUIVALENTE TÉCNICO. INCLUSIVE FONRECIMENTO E INSTALAÇÃO DAS ESTRUTURAS.</t>
  </si>
  <si>
    <t>42</t>
  </si>
  <si>
    <t>FORRO - PAINEL SUSPENSO (BAFFLE ACÚSTICO)</t>
  </si>
  <si>
    <t>42.1</t>
  </si>
  <si>
    <r>
      <rPr>
        <sz val="10"/>
        <color theme="1"/>
        <rFont val="Arial"/>
      </rPr>
      <t xml:space="preserve">FORNECIMENTO E INSTALAÇÃO DE </t>
    </r>
    <r>
      <rPr>
        <b/>
        <sz val="10"/>
        <color theme="1"/>
        <rFont val="Arial"/>
      </rPr>
      <t xml:space="preserve">CONJUNTOS DE BAFFLES ACÚSTICOS RETANGULARES </t>
    </r>
    <r>
      <rPr>
        <sz val="10"/>
        <color theme="1"/>
        <rFont val="Arial"/>
      </rPr>
      <t xml:space="preserve">, ESPESSURA COM NO MÌNIMO 40MM, COR: </t>
    </r>
    <r>
      <rPr>
        <b/>
        <sz val="10"/>
        <color theme="1"/>
        <rFont val="Arial"/>
      </rPr>
      <t>PRETA</t>
    </r>
    <r>
      <rPr>
        <sz val="10"/>
        <color theme="1"/>
        <rFont val="Arial"/>
      </rPr>
      <t xml:space="preserve">, EM LÃ DE VIDRO COM REVESTIMENTO EM VÉU ACÚSTICO. UNIDADE COMPOSTA POR CONJUNTO DE FIXAÇÃO COM 02(DOIS) SUPORTES PENDURAIS JÁ FIXADOS NA PLACA E 02 (DOIS) CABOS DE AÇO COM GANCHOS REGULÁVEIS PARA FIXAÇÃO NO TETO. 
</t>
    </r>
    <r>
      <rPr>
        <b/>
        <sz val="10"/>
        <color theme="1"/>
        <rFont val="Arial"/>
      </rPr>
      <t>TIPO 01: [116,8 X 12,7 CM] COR PRETA;
TIPO 02: [116,8 x 19,0 CM] COR BRANCA;
TIPO 03: [116,8 X 25,4 CM] COR CINZA.</t>
    </r>
  </si>
  <si>
    <t>43</t>
  </si>
  <si>
    <t>REVESTIMENTO DE PISOS - PORCELANATO INDUSTRIAL</t>
  </si>
  <si>
    <t>43.1</t>
  </si>
  <si>
    <t>REF FDE (13.02.064) + CPOS G.02.000.034537 + COTAÇÃO</t>
  </si>
  <si>
    <t>FORNECIMENTO E INSTALAÇÃO DE PORCELANATO INDUSTRIAL EXTRUDADO 30X30CM, COR CINZA CLARO, ESPESSURA 1,2CM, JUNTA 4MM. EXCLUSIVE REJUNTE. MODELO KERATEC, REF.: 1020C K20, MARCA ALELUIA CERÂMICAS (PORTCERAMIC) OU EQUIVALENTE TÉCNICO</t>
  </si>
  <si>
    <t>43.2</t>
  </si>
  <si>
    <t>REF CPOS/CDHU 18.07.170 + COTAÇÃO</t>
  </si>
  <si>
    <t>RODAPÉ EM PLACA CERÂMICA NÃO ESMALTADA EXTRUDADA PARA ÁREA COM ALTAS TEMPERATURAS, DE ALTA RESISTÊNCIA QUIMICA E MECÂNICA, ALTURA DE 10CM, USO INDUSTRIAL E COZINHAS PROFISSIONAIS, ASSENTADO COM ARGAMASSA INDUSTRIAL.</t>
  </si>
  <si>
    <t>43.3</t>
  </si>
  <si>
    <t>REF.: IOPES (130226)</t>
  </si>
  <si>
    <t>REJUNTAMENTO DE PISO PORCELANATO INDUSTRIAL, COM REJUNTE ALUMINOSO ANTICORROSIVO.  COR GRAFITE. MARCA DE REFERÊNCIA GAIL.</t>
  </si>
  <si>
    <t>44</t>
  </si>
  <si>
    <t>REVESTIMENTO DE PISOS - PORCELANATO 84X84</t>
  </si>
  <si>
    <t>44.1</t>
  </si>
  <si>
    <t>REF SBC 120268</t>
  </si>
  <si>
    <t>FORNECIMENTO E INSTALAÇÃO DE PORCELANATO ACETINADO RETIFICADO, 84X84CM, ESPESSURA 9,5MM, JUNTA 2MM, COM REJUNTE COR CINZA PLATINA, MODELO CIMENTO AC, MARCA ELIANE OU EQUIVALENTE TÉCNICO</t>
  </si>
  <si>
    <t>44.2</t>
  </si>
  <si>
    <t>REF CPOS 18.08.120</t>
  </si>
  <si>
    <t>RODAPÉ PORCELANATO  CIMENTO AC RS, RETIFICADO. 14,5x84CM</t>
  </si>
  <si>
    <t>45</t>
  </si>
  <si>
    <t>REVESTIMENTO DE PISOS - PORCELANATO 60X60</t>
  </si>
  <si>
    <t>45.1</t>
  </si>
  <si>
    <t>REF SBC 120366 (2)</t>
  </si>
  <si>
    <t>FORNECIMENTO E INSTALAÇÃO DE PORCELANATO TÉCNICO, RETIFICADO, 60X60, ACABAMENTO NATURAL, COR CINZA CLARO, ESPESSURA 9,5MM, JUNTA 2MM, REFERÊNCIA: MODELO MINIMUM CIMENTO NA, MARCA ELIANE OU EQUIVALENTE TÉCNICO. COM REJUNTE COR GRAFITE.</t>
  </si>
  <si>
    <t>45.2</t>
  </si>
  <si>
    <t>REF.: CPOS 18.08.120</t>
  </si>
  <si>
    <t>RODAPÉ PORCELANATO MINIMUM CIMENTO RS, RETIFICADO. 14,5x60CM</t>
  </si>
  <si>
    <t>46</t>
  </si>
  <si>
    <t>REVESTIMENTO DE PISOS - GRANITOS</t>
  </si>
  <si>
    <t>46.1</t>
  </si>
  <si>
    <t>REF EMOP 13.365.0011-0</t>
  </si>
  <si>
    <t>REVESTIMENTO DE PISOS COM GRANITO PRETO EM PLACAS,COM ESPESSURA DE 2CM, COM  POLIMENTOS ,ASSENTADO, ARGAMASSA E REJUNTAMENTO - 3 x 1,68 x 1,68m</t>
  </si>
  <si>
    <t>47</t>
  </si>
  <si>
    <t>ESQUADRIAS COZINHA - PORTAS EXTERNAS</t>
  </si>
  <si>
    <t>47.1</t>
  </si>
  <si>
    <t>47.2</t>
  </si>
  <si>
    <t>47.3</t>
  </si>
  <si>
    <t>REF.:  SEINFRA (C1956)</t>
  </si>
  <si>
    <t>FORNECIMENTO E INSTALAÇÃO COMPLETA DE PORTA DE ALUMÍNIO DE ABRIR COM VIDRO, C/BANDEIRA DE VIDRO TEMPERADO E=10mm C/MOLA. (1,00 X 2,90m)</t>
  </si>
  <si>
    <t>47.4</t>
  </si>
  <si>
    <t>REF AGETOP 180506</t>
  </si>
  <si>
    <t>FORNECIMENTO E INSTALAÇÃO COMPLETA DE PORTA DE CORRER, EM ESQUADRIA DE ALUMÍNIO E VIDRO. COM 2 FOLHAS FIXAS E 2 FOLHAS MÓVEIS. COM FERRAGENS E PUXADOR. VIDRO TEMPERADO 10MM</t>
  </si>
  <si>
    <t>48</t>
  </si>
  <si>
    <t>ESQUADRIAS EXTERNAS - FACHADA - JANELAS FRONTAIS</t>
  </si>
  <si>
    <t>48.1</t>
  </si>
  <si>
    <t>48.2</t>
  </si>
  <si>
    <t>JANELA DE ALUMÍNIO DE CORRER COM 4 FOLHAS PARA VIDROS, COM VIDROS, BATENTE, ACABAMENTO COM ACETATO OU BRILHANTE E FERRAGENS. EXCLUSIVE ALIZAR E CONTRAMARCO. FORNECIMENTO E INSTALAÇÃO. AF_12/2019</t>
  </si>
  <si>
    <t>48.3</t>
  </si>
  <si>
    <t>CONTRAMARCO DE ALUMÍNIO, FIXAÇÃO COM ARGAMASSA - FORNECIMENTO E INSTALAÇÃO. AF_12/2019</t>
  </si>
  <si>
    <t>48.4</t>
  </si>
  <si>
    <t>REF. SBC 023310</t>
  </si>
  <si>
    <t>REMOÇÃO DE GRADES DE FERRO EM JANELAS. COM REAPROVEITAMENTO</t>
  </si>
  <si>
    <t>48.5</t>
  </si>
  <si>
    <t>REF SBC 023310</t>
  </si>
  <si>
    <t>REINSTALAÇÃO DE GRADES DE FERRO EM JANELAS</t>
  </si>
  <si>
    <t>49</t>
  </si>
  <si>
    <t>ESQUADRIAS EXTERNAS - FACHADA - PORTA ENTRADA E SALÕES</t>
  </si>
  <si>
    <t>49.1</t>
  </si>
  <si>
    <t>REMOÇÃO DE TAPUME/ CHAPAS METÁLICAS E DE MADEIRA, DE FORMA MANUAL, SEM REAPROVEITAMENTO. AF_09/2023</t>
  </si>
  <si>
    <t>49.2</t>
  </si>
  <si>
    <t>49.3</t>
  </si>
  <si>
    <t>REF SBC 130317 + SIURB 77624</t>
  </si>
  <si>
    <r>
      <rPr>
        <sz val="10"/>
        <color theme="1"/>
        <rFont val="Arial"/>
      </rPr>
      <t>FORNECIMENTO E INSTALAÇÃO DE SOLEIRA EM GRANITO SAO GABRIEL, LARGURA 30cm</t>
    </r>
    <r>
      <rPr>
        <b/>
        <sz val="10"/>
        <color theme="1"/>
        <rFont val="Arial"/>
      </rPr>
      <t xml:space="preserve"> - PORTA DE ENTRADA</t>
    </r>
  </si>
  <si>
    <t>50</t>
  </si>
  <si>
    <t>PEITORIL - JANELAS LATERAIS</t>
  </si>
  <si>
    <t>50.1</t>
  </si>
  <si>
    <t>REF 98689</t>
  </si>
  <si>
    <t>SOLEIRA EM GRANITO, LARGURA 10 CM, ESPESSURA 2,0 CM. AF_09/2020</t>
  </si>
  <si>
    <t>50.2</t>
  </si>
  <si>
    <t>REF FDE 06.60.052</t>
  </si>
  <si>
    <t>RETIRADA DE PUXADOR</t>
  </si>
  <si>
    <t>50.3</t>
  </si>
  <si>
    <t>REF 90830 + 38165</t>
  </si>
  <si>
    <t>FECHO / FECHADURA COM PUXADOR CONCHA, COM TRANCA TIPO TRAVA, PARA JANELA / PORTA DE CORRER (INCLUI TESTA, FECHADURA, PUXADOR) - COMPLETA - FORNECIMENTO E INSTALAÇÃO.</t>
  </si>
  <si>
    <t>51</t>
  </si>
  <si>
    <t>PINTURA EXTERNA - FACHADA</t>
  </si>
  <si>
    <t>51.1</t>
  </si>
  <si>
    <t>REF SINAPI 73806/001</t>
  </si>
  <si>
    <t>LIMPEZA DE SUPERFICIES COM JATO DE ALTA PRESSAO DE AR E AGUA</t>
  </si>
  <si>
    <t>51.2</t>
  </si>
  <si>
    <t>PINTURA HIDROFUGANTE COM SILICONE, APLICAÇÃO MANUAL, 2 DEMÃOS. AF_05/2021</t>
  </si>
  <si>
    <t>52</t>
  </si>
  <si>
    <t>ELÉTRICA - LUMINÁRIAS SALÕES</t>
  </si>
  <si>
    <t>52.1</t>
  </si>
  <si>
    <t>REF.: REF 97591 + COTAÇÃO (24)</t>
  </si>
  <si>
    <t>LUMINÁRIA TIPO PLAFON - 60x60CM. FORNECIMENTO E INSTALAÇÃO</t>
  </si>
  <si>
    <t>52.2</t>
  </si>
  <si>
    <t>REF SBC 060118 + COTAÇÃO (24)</t>
  </si>
  <si>
    <t>FORNECIMENTO E INSTALAÇÃO DE LUMINÁRIA TIPO ARANDELA FACHO</t>
  </si>
  <si>
    <t>52.3</t>
  </si>
  <si>
    <t>REF CPOS 41.31.048 + COTAÇÃO (24)</t>
  </si>
  <si>
    <t>FORNECIMENTO E INSTALAÇÃO DE LUMINÁRIA LED RETANGULAR PENDENTE</t>
  </si>
  <si>
    <t>52.4</t>
  </si>
  <si>
    <t>REF SBC 060640 + COTAÇÃO (24)</t>
  </si>
  <si>
    <t>SPOT DIRECIONAVEL LINHA ARQUITETONICA EFFECT BRANCO PAR 20. FORNECIMENTO E INSTALAÇÃO</t>
  </si>
  <si>
    <t>52.5</t>
  </si>
  <si>
    <t>REF.: REF CPOS 41.14.600 + COTAÇÃO (24)</t>
  </si>
  <si>
    <t>FORNECIMENTO E INSTALAÇÃO DE LUMINÁRIA PENDENTE BASTÃO</t>
  </si>
  <si>
    <t>53</t>
  </si>
  <si>
    <t>ELÉTRICA - LUMINÁRIAS AMBIENTES INTERNOS</t>
  </si>
  <si>
    <t>53.1</t>
  </si>
  <si>
    <t>53.2</t>
  </si>
  <si>
    <t>REF SBC 060617 + COTAÇÃO (24)</t>
  </si>
  <si>
    <t>FORNECIMENTO E INSTALAÇÃO DE LUMINÁRIA DE EMBUTIR RETANGULAR</t>
  </si>
  <si>
    <t>54</t>
  </si>
  <si>
    <t>ESQUADRIAS COZINHA - PELÍCULAS</t>
  </si>
  <si>
    <t>54.1</t>
  </si>
  <si>
    <t>REF. SEINFRA C1873</t>
  </si>
  <si>
    <t>PELÍCULA DE INSULFILM - APLICADA EM PORTAS E JANELAS. FORNECIMENTO E INSTALAÇÃO</t>
  </si>
  <si>
    <t>54.2</t>
  </si>
  <si>
    <t>REF ORSE 7725</t>
  </si>
  <si>
    <t>LIMPEZA DE SUPERFÍCIES, REMOÇÃO DE PINTURA, PARTÍCULAS SOLTAS, GRAXAS E OUTRAS</t>
  </si>
  <si>
    <t>55</t>
  </si>
  <si>
    <t>ESCADA COZINHA - CORRIMÃO</t>
  </si>
  <si>
    <t>55.1</t>
  </si>
  <si>
    <t>REF SETOP SER-COR-010</t>
  </si>
  <si>
    <t>GUARDA-CORPO EM AÇO GALVANIZADO DIN 2440, D = 2", COM SUBDIVISÕES EM TUBO DE AÇO D = 1/2", H = 1,05 M - COM CORRIMÃO SIMPLES DE TUBO DE AÇO GALVANIZADO DE D = 1 1/2"</t>
  </si>
  <si>
    <t>55.2</t>
  </si>
  <si>
    <t>REF.:  CPOS/CDHU (17.01.050)</t>
  </si>
  <si>
    <t>REGULARIZAÇÃO DE PISO COM NATA DE CIMENTO</t>
  </si>
  <si>
    <t>56</t>
  </si>
  <si>
    <t>GUICHÊS, VISOR E BAR</t>
  </si>
  <si>
    <t>56.1</t>
  </si>
  <si>
    <r>
      <rPr>
        <sz val="10"/>
        <color theme="1"/>
        <rFont val="Arial"/>
      </rPr>
      <t>PEITORIL EM GRANITO SAO GABRIEL 30cm</t>
    </r>
    <r>
      <rPr>
        <b/>
        <sz val="10"/>
        <color theme="1"/>
        <rFont val="Arial"/>
      </rPr>
      <t xml:space="preserve"> - BAR</t>
    </r>
  </si>
  <si>
    <t>56.2</t>
  </si>
  <si>
    <r>
      <rPr>
        <sz val="10"/>
        <color theme="1"/>
        <rFont val="Arial"/>
      </rPr>
      <t>PEITORIL EM GRANITO SAO GABRIEL 40cm</t>
    </r>
    <r>
      <rPr>
        <b/>
        <sz val="10"/>
        <color theme="1"/>
        <rFont val="Arial"/>
      </rPr>
      <t xml:space="preserve"> - COZINHA E HIGIENIZAÇÃO</t>
    </r>
  </si>
  <si>
    <t>56.3</t>
  </si>
  <si>
    <t>REF 102162 + SEINFRA I9448</t>
  </si>
  <si>
    <r>
      <rPr>
        <sz val="10"/>
        <color theme="1"/>
        <rFont val="Arial"/>
      </rPr>
      <t>INSTALAÇÃO DE VIDRO INCOLOR TEMPERADO, E = 8 MM, EM ESQUADRIA DE ALUMÍNIO, FIXADO COM BAGUETE. AF_01/2021_PS</t>
    </r>
    <r>
      <rPr>
        <b/>
        <sz val="10"/>
        <color theme="1"/>
        <rFont val="Arial"/>
      </rPr>
      <t xml:space="preserve"> - COZINHA</t>
    </r>
  </si>
  <si>
    <t>56.4</t>
  </si>
  <si>
    <r>
      <rPr>
        <sz val="10"/>
        <color theme="1"/>
        <rFont val="Arial"/>
      </rPr>
      <t xml:space="preserve">INSTALAÇÃO DE VIDRO INCOLOR TEMPERADO, E = 8 MM, EM ESQUADRIA DE ALUMÍNIO, FIXADO COM BAGUETE. AF_01/2021_PS - </t>
    </r>
    <r>
      <rPr>
        <b/>
        <sz val="10"/>
        <color theme="1"/>
        <rFont val="Arial"/>
      </rPr>
      <t>4 x 0,52 x 2,50m - VIDROS DO PAINEL RIPADO</t>
    </r>
  </si>
  <si>
    <t>56.5</t>
  </si>
  <si>
    <t>SCB 112210 + 008129</t>
  </si>
  <si>
    <r>
      <rPr>
        <sz val="10"/>
        <color theme="1"/>
        <rFont val="Arial"/>
      </rPr>
      <t>JANELA ALUMINIO GUILHOTINA COM VIDRO TEMPERADO 6MM</t>
    </r>
    <r>
      <rPr>
        <b/>
        <sz val="10"/>
        <color theme="1"/>
        <rFont val="Arial"/>
      </rPr>
      <t xml:space="preserve"> - COZINHA E HIGIENIZAÇÃO</t>
    </r>
  </si>
  <si>
    <t>57</t>
  </si>
  <si>
    <t>ESQUADRIAS COZINHAS - TELA MOSQUITEIRO</t>
  </si>
  <si>
    <t>57.1</t>
  </si>
  <si>
    <t>REF.: ORSE 8970</t>
  </si>
  <si>
    <t>TELA DE NYLON, TIPO MOSQUITEIRO, COM MOLDURA EM ALUMINIO ANODIZADO NATURAL, FIXADO EM JANELAS. FORNECIMENTO E INSTALAÇÃO</t>
  </si>
  <si>
    <t>58</t>
  </si>
  <si>
    <t>PORTAS</t>
  </si>
  <si>
    <t>58.1</t>
  </si>
  <si>
    <t>58.2</t>
  </si>
  <si>
    <t>REF 100676</t>
  </si>
  <si>
    <t>KIT DE PORTA-PRONTA DE MADEIRA EM ACABAMENTO MELAMÍNICO BRANCO, FOLHA LEVE OU MÉDIA, 80X210, FIXAÇÃO COM PREENCHIMENTO TOTAL DE ESPUMA EXPANSIVA, INCLUINDO FECHADURA REF ZAMAC - FORNECIMENTO E INSTALAÇÃO.</t>
  </si>
  <si>
    <t>58.3</t>
  </si>
  <si>
    <t>REF 100675</t>
  </si>
  <si>
    <t>KIT DE PORTA-PRONTA DE MADEIRA EM ACABAMENTO MELAMÍNICO BRANCO, FOLHA LEVE OU MÉDIA, 90X210, FIXAÇÃO COM PREENCHIMENTO TOTAL DE ESPUMA EXPANSIVA, INCLUINDO FECHADURA REF ZAMAC - FORNECIMENTO E INSTALAÇÃO.</t>
  </si>
  <si>
    <t>58.4</t>
  </si>
  <si>
    <t>REF 100700 + COTAÇÃO (24)</t>
  </si>
  <si>
    <t>KIT DE PORTA-PRONTA DE MADEIRA EM ACABAMENTO MELAMÍNICO BRANCO, FOLHA LEVE OU MÉDIA,100X210, FIXAÇÃO COM PREENCHIMENTO TOTAL DE ESPUMA EXPANSIVA, INCLUINDO FECHADURA REF ZAMAC - FORNECIMENTO E INSTALAÇÃO.</t>
  </si>
  <si>
    <t>58.5</t>
  </si>
  <si>
    <t>REF 100700 + CPOS D.04.000.030205</t>
  </si>
  <si>
    <t>KIT DE PORTA-PRONTA DE MADEIRA EM ACABAMENTO MELAMÍNICO BRANCO, FOLHA LEVE OU MÉDIA, 120X210, FIXAÇÃO COM PREENCHIMENTO TOTAL DE ESPUMA EXPANSIVA, INCLUINDO FECHADURA REF ZAMAC COM TODAS AS FERRAGENS NECESSÁRIAS - FORNECIMENTO E INSTALAÇÃO.</t>
  </si>
  <si>
    <t>59</t>
  </si>
  <si>
    <t>PREVENÇÃO CONTRA INCÊNDIO - SINALIZAÇÃO E ILUMINAÇÃO</t>
  </si>
  <si>
    <t>59.1</t>
  </si>
  <si>
    <t>REF. ORSE 12137 + SINAPI 37558</t>
  </si>
  <si>
    <t>PLACA DE SINALIZACAO DE SEGURANCA CONTRA INCENDIO, FOTOLUMINESCENTE, RETANGULAR, *16 X 32* CM, EM PVC *2* MM ANTI-CHAMAS. SIMBOLO CONFORME CBMPR NPT020 - CODIGO S12</t>
  </si>
  <si>
    <t>59.2</t>
  </si>
  <si>
    <t>REF. ORSE 12137 + SINAPI 37539 (6)</t>
  </si>
  <si>
    <t>PLACA DE SINALIZACAO DE SEGURANCA CONTRA INCENDIO, FOTOLUMINESCENTE, RETANGULAR, *13 X 26* CM, EM PVC *2* MM ANTI-CHAMAS. SIMBOLO CONFORME CBMPR NPT020 - CODIGO S2 OU S3</t>
  </si>
  <si>
    <t>59.3</t>
  </si>
  <si>
    <t>REF. ORSE 12137 + SINAPI 37557</t>
  </si>
  <si>
    <t>PLACA DE SINALIZACAO DE SEGURANCA CONTRA INCENDIO, FOTOLUMINESCENTE, QUADRADA, *14 X 14* CM, EM PVC *2* MM ANTI-CHAMAS. SIMBOLO CONFORME CBMPR NPT020 - CODIGO E5</t>
  </si>
  <si>
    <t>59.4</t>
  </si>
  <si>
    <t>REF SBC 055861</t>
  </si>
  <si>
    <t>EXTINTOR PO QUIMICO SECO ABC 4kg NBR 15808:2017 (2A;20B;C)</t>
  </si>
  <si>
    <t>59.5</t>
  </si>
  <si>
    <t>REF.: SUDECAP 10.90.20</t>
  </si>
  <si>
    <t>FORNECIMENTO E INSTALAÇÃO DE ABRIGO PARA EXTINTOR INCENDIO CH18 60X40X30 CM</t>
  </si>
  <si>
    <t>59.6</t>
  </si>
  <si>
    <t>LUMINÁRIA DE EMERGÊNCIA, COM 30 LÂMPADAS LED DE 2 W, SEM REATOR - FORNECIMENTO E INSTALAÇÃO. AF_02/2020</t>
  </si>
  <si>
    <t>59.7</t>
  </si>
  <si>
    <t>REF  88247 + COTAÇÃO</t>
  </si>
  <si>
    <t>PLUG FEMEA TRIPOLAR 2P + T 250V. INSTALAÇÃO SOBRE O FORRO, PARA CONEXÃO DE LUMINÁRIAS DE EMERGÊNCIA</t>
  </si>
  <si>
    <t>59.8</t>
  </si>
  <si>
    <t>REF. ORSE 12137 + SINAPI 37560</t>
  </si>
  <si>
    <t>PLACA DE SINALIZACAO DE SEGURANCA CONTRA INCENDIO - ALERTA, TRIANGULAR, BASE DE *30* CM, EM PVC *2* MM ANTI-CHAMAS. CONFORME CBMPR NPT 020. CODIGO A5</t>
  </si>
  <si>
    <t>59.9</t>
  </si>
  <si>
    <t>REF. ORSE 12137 + SINAPI 37557 (5)</t>
  </si>
  <si>
    <t>PLACA DE SINALIZACAO DE SEGURANCA CONTRA INCENDIO, FOTOLUMINESCENTE, CIRCULAR, *14* CM, EM PVC *2* MM ANTI-CHAMAS. SIMBOLO CONFORME CBMPR NPT020 - CODIGO P1</t>
  </si>
  <si>
    <t>59.10</t>
  </si>
  <si>
    <t>REF. ORSE 12137 + SINAPI 37557 (6)</t>
  </si>
  <si>
    <t>PLACA DE SINALIZACAO DE SEGURANCA CONTRA INCENDIO, FOTOLUMINESCENTE, CIRCULAR, *14* CM, EM PVC *2* MM ANTI-CHAMAS. SIMBOLO CONFORME CBMPR NPT020 - CODIGO P2</t>
  </si>
  <si>
    <t>60</t>
  </si>
  <si>
    <t>LETREIROS</t>
  </si>
  <si>
    <t>60.1</t>
  </si>
  <si>
    <t>LETREIRO EM INOX, COM LETRA CAIXA - PERSONALIZADO RESTAURANTE SENAC. FORNECIMENTO E INSTALAÇÃO</t>
  </si>
  <si>
    <t>61</t>
  </si>
  <si>
    <t>D.M.L.</t>
  </si>
  <si>
    <t>61.1</t>
  </si>
  <si>
    <t>TANQUE DE LOUÇA BRANCA COM COLUNA, 30L OU EQUIVALENTE, INCLUSO SIFÃO FLEXÍVEL EM PVC, VÁLVULA METÁLICA E TORNEIRA DE METAL CROMADO PADRÃO MÉDIO - FORNECIMENTO E INSTALAÇÃO. AF_01/2020</t>
  </si>
  <si>
    <t>61.2</t>
  </si>
  <si>
    <t>87747</t>
  </si>
  <si>
    <t>CONTRAPISO EM ARGAMASSA TRAÇO 1:4 (CIMENTO E AREIA), PREPARO MANUAL, APLICADO EM ÁREAS MOLHADAS SOBRE LAJE, ADERIDO, ACABAMENTO NÃO REFORÇADO, ESPESSURA 3CM. AF_07/2021</t>
  </si>
  <si>
    <t>62</t>
  </si>
  <si>
    <t>DESOBSTRUÇÃO / DESENTUPIMENTO - DRENOS E ESGOTO</t>
  </si>
  <si>
    <t>62.1</t>
  </si>
  <si>
    <t>REF ORSE 10608</t>
  </si>
  <si>
    <t>DESOBSTRUÇÃO DE TUBULAÇÃO DE ESGOTO/DRENOS (DESENTUPIMENTO) COM AUXILIO DE EQUIPAMENTO HIDROJATO</t>
  </si>
  <si>
    <t>63</t>
  </si>
  <si>
    <t>ESGOTO INTERNO - ACABAMENTOS RALOS</t>
  </si>
  <si>
    <t>63.1</t>
  </si>
  <si>
    <t>REF SETOP (HID-GRE-015)</t>
  </si>
  <si>
    <t>PORTA GRELHA COM GRELHA AÇO INOX, FECHO GIRATÓRIO 100 X 100 MM</t>
  </si>
  <si>
    <t>63.2</t>
  </si>
  <si>
    <t>REF SETOP (HID-GRE-020)</t>
  </si>
  <si>
    <t>PORTA GRELHA COM GRELHA EM AÇO INOX, FECHO GIRATÓRIO 150 X 150 MM</t>
  </si>
  <si>
    <t>64</t>
  </si>
  <si>
    <t>ELÉTRICA - NOBREAK</t>
  </si>
  <si>
    <t>64.1</t>
  </si>
  <si>
    <t>REF.: SBC (068122)</t>
  </si>
  <si>
    <t>FORNECIMENTO E INSTALAÇÃO DE SISTEMA PROTECAO NOBREAK NHS LASER SENOIDAL 5000VA BIVOLT</t>
  </si>
  <si>
    <t>65</t>
  </si>
  <si>
    <t>GUARDA-CORPO E PORTA DE VIDRO PCD</t>
  </si>
  <si>
    <t>65.1</t>
  </si>
  <si>
    <t xml:space="preserve"> AGESUL	1101004200	+ CPOS 26.03.070 </t>
  </si>
  <si>
    <t>GUARDA CORPO EM ACO INOX 304 POLIDO COM COLUNAS, FIXAÇÂO COMPLETA, ACESSÒRIOS E ACABAMENTO COM  VIDRO LAMINADO+TEMPERADO 4+4mm (GUARDA-CORPO 4,00x1m)</t>
  </si>
  <si>
    <t>66</t>
  </si>
  <si>
    <t>SPDA - FINALIZAÇÃO</t>
  </si>
  <si>
    <t>66.1</t>
  </si>
  <si>
    <t>66.2</t>
  </si>
  <si>
    <t>66.3</t>
  </si>
  <si>
    <t>96985</t>
  </si>
  <si>
    <t>HASTE DE ATERRAMENTO, DIÂMETRO 5/8", COM 3 METROS - FORNECIMENTO E INSTALAÇÃO. AF_08/2023</t>
  </si>
  <si>
    <t>66.4</t>
  </si>
  <si>
    <t>CAIXA DE INSPEÇÃO PARA ATERRAMENTO, CIRCULAR, EM POLIETILENO, DIÂMETRO INTERNO = 0,3 M. AF_12/2020</t>
  </si>
  <si>
    <t>66.5</t>
  </si>
  <si>
    <t>LASTRO COM MATERIAL GRANULAR (PEDRA BRITADA N.1 E PEDRA BRITADA N.2), APLICADO EM PISOS OU LAJES SOBRE SOLO, ESPESSURA DE *10 CM*. AF_01/2024</t>
  </si>
  <si>
    <t>67</t>
  </si>
  <si>
    <t>FLOREIRA - DRENO</t>
  </si>
  <si>
    <t>67.1</t>
  </si>
  <si>
    <t>67.2</t>
  </si>
  <si>
    <t>DRENO SUBSUPERFICIAL (SEÇÃO 0,40 X 0,40 M), COM TUBO DE PVC CORRUGADO RÍGIDO PERFURADO, DN 100 MM, ENCHIMENTO COM BRITA, ENVOLVIDO COM MANTA GEOTÊXTIL. AF_07/2021</t>
  </si>
  <si>
    <t>67.3</t>
  </si>
  <si>
    <t>TÊ, PVC, SERIE R, ÁGUA PLUVIAL, DN 150 X 100 MM, JUNTA ELÁSTICA, FORNECIDO E INSTALADO EM RAMAL DE ENCAMINHAMENTO. AF_06/2022</t>
  </si>
  <si>
    <t>68</t>
  </si>
  <si>
    <t>SANITÁRIOS COLETIVOS - ISM E ISF</t>
  </si>
  <si>
    <t>68.1</t>
  </si>
  <si>
    <t>VASO SANITÁRIO SIFONADO COM CAIXA ACOPLADA LOUÇA BRANCA - PADRÃO MÉDIO, INCLUSO ENGATE FLEXÍVEL EM METAL CROMADO, 1/2  X 40CM - FORNECIMENTO E INSTALAÇÃO. AF_01/2020</t>
  </si>
  <si>
    <t>68.2</t>
  </si>
  <si>
    <t>REF.: SBC 190404 + ORSE 3375</t>
  </si>
  <si>
    <t>FORNECIMENTO E INSTALAÇÃO DE BANCADA EM GRANITO PRETO SÃO GABRIEL. ESPESSURA 2CM - INCLUINDO SAIA E RORAPIA</t>
  </si>
  <si>
    <t>68.3</t>
  </si>
  <si>
    <t>CUBA DE EMBUTIR OVAL EM LOUÇA BRANCA, 35 X 50CM OU EQUIVALENTE, INCLUSO VÁLVULA EM METAL CROMADO E SIFÃO FLEXÍVEL EM PVC - FORNECIMENTO E INSTALAÇÃO. AF_01/2020</t>
  </si>
  <si>
    <t>68.4</t>
  </si>
  <si>
    <t>REF. SBC 190324</t>
  </si>
  <si>
    <t>TORNEIRA P/ LAVATORIO MESA BICA BAIXA PRESSMATIC COMPACT. FORNECIMENTO E INSTALAÇÃO</t>
  </si>
  <si>
    <t>68.5</t>
  </si>
  <si>
    <t>ENGATE FLEXÍVEL EM INOX, 1/2  X 30CM - FORNECIMENTO E INSTALAÇÃO. AF_01/2020</t>
  </si>
  <si>
    <t>68.6</t>
  </si>
  <si>
    <t>REF 95547</t>
  </si>
  <si>
    <t>FIXAÇÃO DE ACESSÓRIOS SANITÁRIOS</t>
  </si>
  <si>
    <t>68.7</t>
  </si>
  <si>
    <t>REF. CAERN 1220007</t>
  </si>
  <si>
    <t>ESPELHO LAPIDADO 4 mm, INCLUSIVE FIXAÇÃO</t>
  </si>
  <si>
    <t>69</t>
  </si>
  <si>
    <t>SANITÁRIOS COLETIVOS - ISM E ISF (DIVISÓRIAS)</t>
  </si>
  <si>
    <t>69.1</t>
  </si>
  <si>
    <t>REF. ORSE 7788</t>
  </si>
  <si>
    <t>PORTA EM MADEIRA COMPENSADA (CANELA), LISA, SEMI-OCA (0,70 X 1,65m), REVESTIDA C/ FORMICA, INCLUSIVE FERRAGENS (LIVRE/OCUPADO), PARA USO EM DIVISÓRIAS GRANITO OU MÁRMORE</t>
  </si>
  <si>
    <t>69.2</t>
  </si>
  <si>
    <t>DIVISÓRIA SANITÁRIA EM GRANITO PRETO SÃO GABRIEL. INCLUSIVE TODAS AS FERRAGENS DE FIXAÇÃO. FORNECIMENTO E INSTALAÇÃO. POLIDO NOS DOIS LADOS.</t>
  </si>
  <si>
    <t>70</t>
  </si>
  <si>
    <t>VESTIÁRIOS</t>
  </si>
  <si>
    <t>70.1</t>
  </si>
  <si>
    <t>70.2</t>
  </si>
  <si>
    <t>LAVATÓRIO LOUÇA BRANCA COM COLUNA, 45 X 55CM OU EQUIVALENTE, PADRÃO MÉDIO - FORNECIMENTO E INSTALAÇÃO. AF_01/2020</t>
  </si>
  <si>
    <t>70.3</t>
  </si>
  <si>
    <t>70.4</t>
  </si>
  <si>
    <t>SIFÃO DO TIPO FLEXÍVEL EM PVC 1  X 1.1/2  - FORNECIMENTO E INSTALAÇÃO. AF_01/2020</t>
  </si>
  <si>
    <t>70.5</t>
  </si>
  <si>
    <t>VÁLVULA EM METAL CROMADO 1.1/2" X 1.1/2" PARA TANQUE OU LAVATÓRIO, COM OU SEM LADRÃO - FORNECIMENTO E INSTALAÇÃO. AF_01/2020</t>
  </si>
  <si>
    <t>70.6</t>
  </si>
  <si>
    <t>70.7</t>
  </si>
  <si>
    <t>70.8</t>
  </si>
  <si>
    <t>70.9</t>
  </si>
  <si>
    <t>CHUVEIRO SPOT COM TUBO CROMADO 1977C.CT DECA</t>
  </si>
  <si>
    <t>71</t>
  </si>
  <si>
    <t>VESTIÁRIOS (DIVISÓRIAS)</t>
  </si>
  <si>
    <t>71.1</t>
  </si>
  <si>
    <t>REF SBC 112410</t>
  </si>
  <si>
    <t>PORTA DE BOX EM ALUMINIO ANODIZADO - (0,7 x 1,65m x 4 unidades)</t>
  </si>
  <si>
    <t>71.2</t>
  </si>
  <si>
    <t>72</t>
  </si>
  <si>
    <t>SANITÁRIO - PCD</t>
  </si>
  <si>
    <t>72.1</t>
  </si>
  <si>
    <t>REF AGETOP CIVIL (080505)</t>
  </si>
  <si>
    <t>VASO SANITÁRIO PARA PCD COM CAIXA ACOPLADA COM DUPLO ACIONAMENTO (1ª LINHA) - COMPLETO EXCLUSO O ASSENTO</t>
  </si>
  <si>
    <t>72.2</t>
  </si>
  <si>
    <t>REF CPOS 44.01.240</t>
  </si>
  <si>
    <t>LAVATÓRIO EM LOUÇA COM COLUNA SUSPENSA - FORNECIMENTO E INSTALAÇÃO</t>
  </si>
  <si>
    <t>72.3</t>
  </si>
  <si>
    <t>REF.: ORSE 12209 + COTAÇÃO</t>
  </si>
  <si>
    <t>TORNEIRA AUTOMÁTICA PCD COM ALAVANCA - FORNECIMENTO E INSTALAÇÃO</t>
  </si>
  <si>
    <t>72.4</t>
  </si>
  <si>
    <t>72.5</t>
  </si>
  <si>
    <t>72.6</t>
  </si>
  <si>
    <t>72.7</t>
  </si>
  <si>
    <t>72.8</t>
  </si>
  <si>
    <t>REF ORSE 7979</t>
  </si>
  <si>
    <t>BATE MACA EM CHAPA DE AÇO INOX 304, ESP. 1,0MM ACAB. POLIDO OU ESCOVADO, DIM. 800X200MM DOTADO DE 4 FUROS E PARAFUSOS INOX AUTO-ATARRACHANTE</t>
  </si>
  <si>
    <t>72.9</t>
  </si>
  <si>
    <t>REF. ORSE 10334 + COTAÇÃO</t>
  </si>
  <si>
    <t>SINALIZAÇÃO PARA DEFICIENTES - PLACA EM BRAILLE - EM ACRÍLICO, DIM: 20 X 15 CM. MASCULINO, FEMININO OU SANITÁRIO ACESSÍVEL</t>
  </si>
  <si>
    <t>72.10</t>
  </si>
  <si>
    <t>REF. ORSE - 8492 + SINAPI 36081</t>
  </si>
  <si>
    <t>FORNECIMENTO E INSTALAÇÃO DE BARRA DE APOIO EM INOX POLIDO, COMPRIMENTO 80CM, DIAMETRO MINIMO 3CM</t>
  </si>
  <si>
    <t>72.11</t>
  </si>
  <si>
    <t>REF. ORSE - 8492 + SINAPI 36205</t>
  </si>
  <si>
    <t>FORNECIMENTO E INSTALAÇÃO DE BARRA DE APOIO EM INOX POLIDO, COMPRIMENTO 70CM, DIAMETRO MINIMO 3CM</t>
  </si>
  <si>
    <t>72.12</t>
  </si>
  <si>
    <t>REF. ORSE - 8492 + COTAÇÃO</t>
  </si>
  <si>
    <t>FORNECIMENTO E INSTALAÇÃO DE BARRA DE APOIO EM INOX POLIDO, COMPRIMENTO 40CM, DIAMETRO MINIMO 3CM</t>
  </si>
  <si>
    <t>72.13</t>
  </si>
  <si>
    <t>REF. ORSE - 11961</t>
  </si>
  <si>
    <t>ALARME AUDIOVISUAL PARA BANHEIRO PNE, DEFICIENTE FÍSICO, E ROTA DE RUGA  CONFORME NBR 9050 - UTILIZAR EQUIPAMENTO COM BATERIA SEM ALIMENTAÇÃO ELÉTRICA - INCLUSIVE SIRENE</t>
  </si>
  <si>
    <t>73</t>
  </si>
  <si>
    <t>COZINHA TORNEIRAS</t>
  </si>
  <si>
    <t>73.1</t>
  </si>
  <si>
    <t>REF 86910 + COTAÇÃO (24)</t>
  </si>
  <si>
    <t>FORNECIMENTO E INSTALAÇÃO DE MISTURADOR DE PAREDE PARA COZINHA BICA MÓVEL. REF.: IZY DECA</t>
  </si>
  <si>
    <t>74</t>
  </si>
  <si>
    <t>PLUVIAL - TUBULAÇÕES E CAIXA DE PASSAGEM</t>
  </si>
  <si>
    <t>74.1</t>
  </si>
  <si>
    <t>REMOÇÃO DE TUBULAÇÕES (TUBOS E CONEXÕES) DE ÁGUA FRIA, DE FORMA MANUAL, SEM REAPROVEITAMENTO. AF_09/2023</t>
  </si>
  <si>
    <t>74.2</t>
  </si>
  <si>
    <t>74.3</t>
  </si>
  <si>
    <t>89556</t>
  </si>
  <si>
    <t>LUVA DE CORRER, PVC, SERIE R, ÁGUA PLUVIAL, DN 100 MM, JUNTA ELÁSTICA, FORNECIDO E INSTALADO EM RAMAL DE ENCAMINHAMENTO. AF_06/2022</t>
  </si>
  <si>
    <t>74.4</t>
  </si>
  <si>
    <t>74.5</t>
  </si>
  <si>
    <t>LUVA DE CORRER, PVC, SERIE R, ÁGUA PLUVIAL, DN 150 MM, JUNTA ELÁSTICA, FORNECIDO E INSTALADO EM RAMAL DE ENCAMINHAMENTO. AF_06/2022</t>
  </si>
  <si>
    <t>74.6</t>
  </si>
  <si>
    <t>JOELHO 90 GRAUS, PVC, SERIE R, ÁGUA PLUVIAL, DN 150 MM, JUNTA ELÁSTICA, FORNECIDO E INSTALADO EM RAMAL DE ENCAMINHAMENTO. AF_06/2022</t>
  </si>
  <si>
    <t>74.7</t>
  </si>
  <si>
    <t>CAIXA ENTERRADA HIDRÁULICA RETANGULAR, EM CONCRETO PRÉ-MOLDADO, DIMENSÕES INTERNAS: 0,6X0,6X0,5 M. AF_12/2020</t>
  </si>
  <si>
    <t>75</t>
  </si>
  <si>
    <t>PLUVIAL - ÁREA DO ASFALTO</t>
  </si>
  <si>
    <t>75.1</t>
  </si>
  <si>
    <t>REF SBC (022119)</t>
  </si>
  <si>
    <t>DEMOLICAO DE ASFALTO - MEIO MANUAL</t>
  </si>
  <si>
    <t>75.2</t>
  </si>
  <si>
    <t>75.3</t>
  </si>
  <si>
    <t>TUBO PVC, SÉRIE R, ÁGUA PLUVIAL, DN 150 MM, FORNECIDO E INSTALADO EM RAMAL DE ENCAMINHAMENTO. AF_06/2022</t>
  </si>
  <si>
    <t>75.4</t>
  </si>
  <si>
    <t>104171</t>
  </si>
  <si>
    <t>75.5</t>
  </si>
  <si>
    <t>75.6</t>
  </si>
  <si>
    <t>REF SINAPI (73849/002)</t>
  </si>
  <si>
    <t>AREIA ASFALTO A FRIO (AAUF), COM EMULSAO RR-2C INCLUSO USINAGEM E APLICACAO, EXCLUSIVE TRANSPORTE</t>
  </si>
  <si>
    <t>76</t>
  </si>
  <si>
    <t>ÁREA DO ASFALTO - TRILHO DO PORTÃO</t>
  </si>
  <si>
    <t>76.1</t>
  </si>
  <si>
    <t>76.2</t>
  </si>
  <si>
    <t>77</t>
  </si>
  <si>
    <t>ESGOTO EXTERNO - ÁREA DO ASFALTO</t>
  </si>
  <si>
    <t>77.1</t>
  </si>
  <si>
    <t>ATERRO MANUAL DE VALAS COM SOLO ARGILO-ARENOSO. AF_08/2023</t>
  </si>
  <si>
    <t>77.2</t>
  </si>
  <si>
    <t>78</t>
  </si>
  <si>
    <t>ESGOTO EXTERNO - CAIXAS DE GORDURA FINALIZAÇÃO</t>
  </si>
  <si>
    <t>78.1</t>
  </si>
  <si>
    <t>REF EMBASA 251407</t>
  </si>
  <si>
    <t>LIMPEZA CAIXA DE INSPECAO</t>
  </si>
  <si>
    <t>78.2</t>
  </si>
  <si>
    <t>IMPERMEABILIZAÇÃO DE SUPERFÍCIE COM ARGAMASSA POLIMÉRICA / MEMBRANA ACRÍLICA, 3 DEMÃOS. AF_09/2023</t>
  </si>
  <si>
    <t>78.3</t>
  </si>
  <si>
    <t>REF 6171</t>
  </si>
  <si>
    <t>TAMPA DE CONCRETO ARMADO 40X40X7CM PARA CAIXA</t>
  </si>
  <si>
    <t>78.4</t>
  </si>
  <si>
    <t>REF.: 6171</t>
  </si>
  <si>
    <t>EXECUÇÃO DE PUXADOR/ALÇA COM VERGALHÃO EM TAMPA DE CONCRETO JÁ PRONTA.</t>
  </si>
  <si>
    <t>79</t>
  </si>
  <si>
    <t>GUARDA-CORPO - REPAROS</t>
  </si>
  <si>
    <t>79.1</t>
  </si>
  <si>
    <t>SERRALHEIRO COM ENCARGOS COMPLEMENTARES</t>
  </si>
  <si>
    <t>79.2</t>
  </si>
  <si>
    <t>AUXILIAR DE SERRALHEIRO COM ENCARGOS COMPLEMENTARES</t>
  </si>
  <si>
    <t>79.3</t>
  </si>
  <si>
    <t>79.4</t>
  </si>
  <si>
    <t>REF.: ORSE 10838</t>
  </si>
  <si>
    <t>INSTALAÇÃO DE GUARDA-CORPO TUBO, FERRO GALVANIZADO, COM APROVEITAMENTO DO MATERIAL E REFORÇO NAS FIXAÇÕES</t>
  </si>
  <si>
    <t>80</t>
  </si>
  <si>
    <t>FLOREIRA - PREENCHIMENTO</t>
  </si>
  <si>
    <t>80.1</t>
  </si>
  <si>
    <t>80.2</t>
  </si>
  <si>
    <t>94319</t>
  </si>
  <si>
    <t>81</t>
  </si>
  <si>
    <t>PLUVIAL - CALÇADA EM FRENTE AO ABRIGO DE GÁS</t>
  </si>
  <si>
    <t>81.1</t>
  </si>
  <si>
    <t>REF. SINAPI 97628 (2)</t>
  </si>
  <si>
    <t>DEMOLIÇÃO DE PAVIMENTAÇÃO TIPO PEDRA MIRACEMA</t>
  </si>
  <si>
    <t>81.2</t>
  </si>
  <si>
    <t>93358</t>
  </si>
  <si>
    <t>81.3</t>
  </si>
  <si>
    <t>APLICAÇÃO DE LONA PLÁSTICA PARA EXECUÇÃO DE PAVIMENTOS DE CONCRETO. AF_04/2022</t>
  </si>
  <si>
    <t>81.4</t>
  </si>
  <si>
    <t>REF. SINAPI 94992 + 98560</t>
  </si>
  <si>
    <t>EXECUÇÃO DE PASSEIO (CALÇADA) OU PISO DE CONCRETO COM CONCRETO MOLDADO IN LOCO, FEITO EM OBRA, ACABAMENTO CONVENCIONAL, COM ADITIVO IMPERMEABILIZANTE, ESPESSURA 6 CM, ARMADO. AF_07/2016</t>
  </si>
  <si>
    <t>81.5</t>
  </si>
  <si>
    <t>REF SINAPI 97144 + SETOP PIS-JUN-005</t>
  </si>
  <si>
    <t>EXECUÇÃO DE JUNTAS DE DILATAÇÃO PARA PISO DE CONCRETO, INCLUSIVE CORTE E APLICAÇÃO DE MASTIQUE ELÁSTICO. ESPAÇAMENTO CONFORME CADERNO DE ENCARGOS</t>
  </si>
  <si>
    <t>81.6</t>
  </si>
  <si>
    <t>82</t>
  </si>
  <si>
    <t>ÁREA AO LADO DA GUARITA - RECOMPOSIÇÃO</t>
  </si>
  <si>
    <t>82.1</t>
  </si>
  <si>
    <t>98524</t>
  </si>
  <si>
    <t>82.2</t>
  </si>
  <si>
    <t>98504</t>
  </si>
  <si>
    <t>83</t>
  </si>
  <si>
    <t>CALÇADA - FLOREIRAS</t>
  </si>
  <si>
    <t>83.1</t>
  </si>
  <si>
    <t>EXECUÇÃO DE PASSEIO (CALÇADA) OU PISO DE CONCRETO COM CONCRETO MOLDADO IN LOCO, USINADO, ACABAMENTO CONVENCIONAL, ESPESSURA 6 CM, ARMADO. AF_08/2022</t>
  </si>
  <si>
    <t>83.2</t>
  </si>
  <si>
    <t>83.3</t>
  </si>
  <si>
    <t>84</t>
  </si>
  <si>
    <t>ABRIGO DE GÁS - REPAROS E TELA</t>
  </si>
  <si>
    <t>84.1</t>
  </si>
  <si>
    <t>REF SEINFRA (C2423)</t>
  </si>
  <si>
    <t>TELA METÁLICA AÇO GALVANIZADO, MALHA (13 X 13)MM2</t>
  </si>
  <si>
    <t>84.2</t>
  </si>
  <si>
    <t>EMBOÇO OU MASSA ÚNICA EM ARGAMASSA TRAÇO 1:2:8, PREPARO MANUAL, APLICADA MANUALMENTE EM PANOS DE FACHADA COM PRESENÇA DE VÃOS, ESPESSURA DE 25 MM. AF_08/2022</t>
  </si>
  <si>
    <t>84.3</t>
  </si>
  <si>
    <t>94992</t>
  </si>
  <si>
    <t>EXECUÇÃO DE PASSEIO (CALÇADA) OU PISO DE CONCRETO COM CONCRETO MOLDADO IN LOCO, FEITO EM OBRA, ACABAMENTO CONVENCIONAL, ESPESSURA 6 CM, ARMADO. AF_08/2022</t>
  </si>
  <si>
    <t>85</t>
  </si>
  <si>
    <t>SERVIÇOS FINAIS</t>
  </si>
  <si>
    <t>85.1</t>
  </si>
  <si>
    <t>REF.: SUDECAP 01.09.11</t>
  </si>
  <si>
    <t>DESMOBILIZAÇÃO DE CONTAINER</t>
  </si>
  <si>
    <t>85.2</t>
  </si>
  <si>
    <t>REF 9537 11/2018</t>
  </si>
  <si>
    <t>LIMPEZA FINAL DA OBRA</t>
  </si>
  <si>
    <t>86</t>
  </si>
  <si>
    <t>CONTAINER - ALUGUEL</t>
  </si>
  <si>
    <t>86.1</t>
  </si>
  <si>
    <t>LOCACAO DE CONTAINER 2,30 X 6,00 M, ALT. 2,50 M, PARA ESCRITORIO, SEM DIVISORIAS INTERNAS E SEM SANITARIO (NAO INCLUI MOBILIZACAO/DESMOBILIZACAO)</t>
  </si>
  <si>
    <t>MES</t>
  </si>
  <si>
    <t>87</t>
  </si>
  <si>
    <t>DESCARTE DE RESÍDUOS</t>
  </si>
  <si>
    <t>87.1</t>
  </si>
  <si>
    <t>REF.: CPOS 05.07.060</t>
  </si>
  <si>
    <t>REMOÇÃO DE ENTULHO DE OBRA COM CAÇAMBA METÁLICA - MATERIAL REJEITADO E MISTURADO POR VEGETAÇÃO, ISOPOR, MANTA ASFÁLTICA E LÃ DE VIDRO</t>
  </si>
  <si>
    <t>87.2</t>
  </si>
  <si>
    <t>REF CPOS 05.07.070</t>
  </si>
  <si>
    <t>REMOÇÃO DE ENTULHO DE OBRA COM CAÇAMBA METÁLICA - GESSO E/OU DRYWALL</t>
  </si>
  <si>
    <t>88</t>
  </si>
  <si>
    <t>ADMINISTRAÇÃO LOCAL</t>
  </si>
  <si>
    <t>88.1</t>
  </si>
  <si>
    <t>PADRÃO TCU</t>
  </si>
  <si>
    <t>TOTAL MATERIAL:</t>
  </si>
  <si>
    <t>BDI</t>
  </si>
  <si>
    <t>TOTAL MÃO-DE-OBRA:</t>
  </si>
  <si>
    <t>TOTAL SEM BDI:</t>
  </si>
  <si>
    <t>TOTAL BDI:</t>
  </si>
  <si>
    <t>TOTAL GERAL:</t>
  </si>
  <si>
    <t>** COLOCAR O NOME DA EMPRESA, DO RESPONSÁVEL TÉCNICO E O NÚMERO DO REGISTRO DO CREA/CAU COM A FORMAÇÃO ACADÊMICA NAS CÉLULAS C414/ C415/ C416</t>
  </si>
  <si>
    <t>*** BDI CONFORME COMPOSIÇÃO ANÁLITICA</t>
  </si>
  <si>
    <t>O PRAZO TOTAL DE EXECUÇÃO DOS SERVIÇOS É DE 150 DIAS CORRIDOS, LEVANDO EM CONSIDERAÇÃO QUE AS ATIVIDADES SERÃO REALIZADAS EM TODOS OS DIAS DA SEMANA, INCLUINDO OS SÁBADOS DOMINGOS E FERIADOS. NESSE SENTIDO, É FUNDAMENTAL CONSIDERAR OS CUSTOS ADICIONAIS NA PROPOSTA.</t>
  </si>
  <si>
    <t>TRIBUNAL REGIONAL ELEITORAL DO PARANÁ
TRE-PR</t>
  </si>
  <si>
    <t>PLANILHA DE COMPOSIÇÃO ANALÍTICA DO BDI</t>
  </si>
  <si>
    <t>OBRA:</t>
  </si>
  <si>
    <t>ENDEREÇO:</t>
  </si>
  <si>
    <t>Rua João Parolin, 224
Curitiba - PR</t>
  </si>
  <si>
    <t>RESPONSÁVEL TÉCNICO:</t>
  </si>
  <si>
    <t>FÓRMULA:</t>
  </si>
  <si>
    <t>COMPOSIÇÃO DO BDI</t>
  </si>
  <si>
    <t>Item</t>
  </si>
  <si>
    <t>Descrição</t>
  </si>
  <si>
    <t>%</t>
  </si>
  <si>
    <t>AC</t>
  </si>
  <si>
    <t>Administração Central</t>
  </si>
  <si>
    <t>SG</t>
  </si>
  <si>
    <t>Seguro + Garantia</t>
  </si>
  <si>
    <t>R</t>
  </si>
  <si>
    <t>Risco</t>
  </si>
  <si>
    <t>DF</t>
  </si>
  <si>
    <t>Despesa Financeira</t>
  </si>
  <si>
    <t>L</t>
  </si>
  <si>
    <t>Lucro</t>
  </si>
  <si>
    <t>I</t>
  </si>
  <si>
    <t>Impostos</t>
  </si>
  <si>
    <t>Total</t>
  </si>
  <si>
    <t>IMPOSTOS</t>
  </si>
  <si>
    <t>PIS</t>
  </si>
  <si>
    <t>COFINS</t>
  </si>
  <si>
    <t>CPRB</t>
  </si>
  <si>
    <t>(Contribuição Previdenciária sobre a receita bruta, no caso de desoneração na folha)</t>
  </si>
  <si>
    <t>ISS</t>
  </si>
  <si>
    <t>Fórmula estabelecida pelo Acórdão 2622/2013-TCU-Plenário</t>
  </si>
  <si>
    <t>Para o preenchimento da proposta deve-se utilizar o valor de ISS da Prefeitura Local.</t>
  </si>
  <si>
    <t>Restaurante-escola SENAC - TRE-PR</t>
  </si>
  <si>
    <t>Empresa:</t>
  </si>
  <si>
    <t>CNPJ:</t>
  </si>
  <si>
    <t>Endereço completo (com CEP):</t>
  </si>
  <si>
    <t>Telefone:</t>
  </si>
  <si>
    <t>E-mail:</t>
  </si>
  <si>
    <t>Banco:</t>
  </si>
  <si>
    <t>Agência:</t>
  </si>
  <si>
    <t>Nº Conta Corrente:</t>
  </si>
  <si>
    <t>Nome do Representante Legal (que assinará o contrato):</t>
  </si>
  <si>
    <t>CPF do Representante Legal (que assinará o contrato):</t>
  </si>
  <si>
    <t>PROPOSTA DETALHADA
RESTAURANTE-ESCOLA SENAC - TRE-PR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</si>
</sst>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_(&quot;R$ &quot;* #,##0.00_);_(&quot;R$ &quot;* \(#,##0.00\);_(&quot;R$ &quot;* &quot;-&quot;??_);_(@_)"/>
    <numFmt numFmtId="166" formatCode="* #,##0.00_);_(\ * \(#,##0.00\);_(* #,##0.00_);_(@_)"/>
  </numFmts>
  <fonts count="19" x14ac:knownFonts="1">
    <font>
      <sz val="10"/>
      <color rgb="FF000000"/>
      <name val="Arial"/>
      <scheme val="minor"/>
    </font>
    <font>
      <sz val="10"/>
      <name val="Arial"/>
    </font>
    <font>
      <b/>
      <sz val="10"/>
      <color theme="1"/>
      <name val="Arial"/>
    </font>
    <font>
      <b/>
      <sz val="10"/>
      <color rgb="FFFFFFFF"/>
      <name val="Arial"/>
    </font>
    <font>
      <sz val="10"/>
      <color theme="1"/>
      <name val="Arial"/>
    </font>
    <font>
      <sz val="10"/>
      <color theme="1"/>
      <name val="Arial"/>
      <scheme val="minor"/>
    </font>
    <font>
      <b/>
      <sz val="9"/>
      <color theme="1"/>
      <name val="Arial"/>
    </font>
    <font>
      <b/>
      <sz val="9"/>
      <color rgb="FF000000"/>
      <name val="Arial"/>
    </font>
    <font>
      <b/>
      <sz val="12"/>
      <color theme="1"/>
      <name val="Arial"/>
    </font>
    <font>
      <b/>
      <sz val="9"/>
      <color rgb="FFFF0000"/>
      <name val="Arial"/>
    </font>
    <font>
      <sz val="10"/>
      <color rgb="FF000000"/>
      <name val="Arial"/>
    </font>
    <font>
      <b/>
      <u/>
      <sz val="14"/>
      <color rgb="FF000000"/>
      <name val="Arial"/>
    </font>
    <font>
      <b/>
      <sz val="14"/>
      <color theme="1"/>
      <name val="Arial"/>
    </font>
    <font>
      <b/>
      <sz val="10"/>
      <color rgb="FFFF0000"/>
      <name val="Arial"/>
    </font>
    <font>
      <sz val="10"/>
      <color rgb="FFFF0000"/>
      <name val="Arial"/>
    </font>
    <font>
      <sz val="10"/>
      <color theme="1"/>
      <name val="Arial"/>
      <family val="2"/>
    </font>
    <font>
      <b/>
      <sz val="18"/>
      <color theme="1"/>
      <name val="Arial"/>
      <family val="2"/>
    </font>
    <font>
      <b/>
      <sz val="10"/>
      <color rgb="FF000000"/>
      <name val="Arial"/>
      <family val="2"/>
      <scheme val="minor"/>
    </font>
    <font>
      <b/>
      <sz val="11"/>
      <color rgb="FF222222"/>
      <name val="Calibri"/>
      <family val="2"/>
    </font>
  </fonts>
  <fills count="9">
    <fill>
      <patternFill patternType="none"/>
    </fill>
    <fill>
      <patternFill patternType="gray125"/>
    </fill>
    <fill>
      <patternFill patternType="solid">
        <fgColor rgb="FF8DB3E2"/>
        <bgColor rgb="FF8DB3E2"/>
      </patternFill>
    </fill>
    <fill>
      <patternFill patternType="solid">
        <fgColor rgb="FF0070C0"/>
        <bgColor rgb="FF0070C0"/>
      </patternFill>
    </fill>
    <fill>
      <patternFill patternType="solid">
        <fgColor rgb="FFFFFF00"/>
        <bgColor rgb="FFFFFF00"/>
      </patternFill>
    </fill>
    <fill>
      <patternFill patternType="solid">
        <fgColor rgb="FFFFFFFF"/>
        <bgColor rgb="FFFFFFFF"/>
      </patternFill>
    </fill>
    <fill>
      <patternFill patternType="solid">
        <fgColor rgb="FF95B3D7"/>
        <bgColor rgb="FF95B3D7"/>
      </patternFill>
    </fill>
    <fill>
      <patternFill patternType="solid">
        <fgColor rgb="FFFF0000"/>
        <bgColor rgb="FFFF0000"/>
      </patternFill>
    </fill>
    <fill>
      <patternFill patternType="solid">
        <fgColor rgb="FFFFFF00"/>
        <bgColor indexed="64"/>
      </patternFill>
    </fill>
  </fills>
  <borders count="2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2">
    <xf numFmtId="0" fontId="0" fillId="0" borderId="0" xfId="0" applyFont="1" applyAlignment="1"/>
    <xf numFmtId="49" fontId="2" fillId="2" borderId="4"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165" fontId="2" fillId="2" borderId="5"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4" fillId="3" borderId="6" xfId="0" applyNumberFormat="1" applyFont="1" applyFill="1" applyBorder="1" applyAlignment="1">
      <alignment vertical="center"/>
    </xf>
    <xf numFmtId="4" fontId="4" fillId="3" borderId="6" xfId="0" applyNumberFormat="1" applyFont="1" applyFill="1" applyBorder="1" applyAlignment="1">
      <alignment vertical="center"/>
    </xf>
    <xf numFmtId="4" fontId="3" fillId="3" borderId="7" xfId="0" applyNumberFormat="1" applyFont="1" applyFill="1" applyBorder="1" applyAlignment="1">
      <alignment horizontal="right" vertical="center" wrapText="1"/>
    </xf>
    <xf numFmtId="4" fontId="5" fillId="0" borderId="0" xfId="0" applyNumberFormat="1" applyFont="1"/>
    <xf numFmtId="49" fontId="2" fillId="0" borderId="8" xfId="0" applyNumberFormat="1" applyFont="1" applyBorder="1" applyAlignment="1">
      <alignment horizontal="center" vertical="center" wrapText="1"/>
    </xf>
    <xf numFmtId="166" fontId="4" fillId="0" borderId="9" xfId="0" applyNumberFormat="1" applyFont="1" applyBorder="1" applyAlignment="1">
      <alignment horizontal="center" vertical="center"/>
    </xf>
    <xf numFmtId="4" fontId="4" fillId="0" borderId="9" xfId="0" applyNumberFormat="1" applyFont="1" applyBorder="1" applyAlignment="1">
      <alignment horizontal="right" vertical="center"/>
    </xf>
    <xf numFmtId="166" fontId="4" fillId="0" borderId="9" xfId="0" applyNumberFormat="1" applyFont="1" applyBorder="1" applyAlignment="1">
      <alignment horizontal="right" vertical="center"/>
    </xf>
    <xf numFmtId="4" fontId="4" fillId="0" borderId="9" xfId="0" applyNumberFormat="1" applyFont="1" applyBorder="1" applyAlignment="1">
      <alignment horizontal="right" vertical="center" wrapText="1"/>
    </xf>
    <xf numFmtId="49" fontId="4" fillId="3" borderId="9" xfId="0" applyNumberFormat="1" applyFont="1" applyFill="1" applyBorder="1" applyAlignment="1">
      <alignment vertical="center"/>
    </xf>
    <xf numFmtId="49" fontId="3" fillId="3" borderId="9" xfId="0" applyNumberFormat="1" applyFont="1" applyFill="1" applyBorder="1" applyAlignment="1">
      <alignment horizontal="center" vertical="center" wrapText="1"/>
    </xf>
    <xf numFmtId="4" fontId="4" fillId="3" borderId="9" xfId="0" applyNumberFormat="1" applyFont="1" applyFill="1" applyBorder="1" applyAlignment="1">
      <alignment vertical="center"/>
    </xf>
    <xf numFmtId="0" fontId="4" fillId="0" borderId="9" xfId="0" applyFont="1" applyBorder="1" applyAlignment="1">
      <alignment wrapText="1"/>
    </xf>
    <xf numFmtId="0" fontId="4" fillId="5" borderId="9" xfId="0" applyFont="1" applyFill="1" applyBorder="1" applyAlignment="1">
      <alignment wrapText="1"/>
    </xf>
    <xf numFmtId="0" fontId="4" fillId="0" borderId="9" xfId="0" applyFont="1" applyBorder="1" applyAlignment="1">
      <alignment vertical="center" wrapText="1"/>
    </xf>
    <xf numFmtId="4" fontId="4" fillId="5" borderId="9" xfId="0" applyNumberFormat="1" applyFont="1" applyFill="1" applyBorder="1" applyAlignment="1">
      <alignment horizontal="right" vertical="center"/>
    </xf>
    <xf numFmtId="0" fontId="6" fillId="0" borderId="9" xfId="0" applyFont="1" applyBorder="1" applyAlignment="1">
      <alignment horizontal="center" vertical="center" wrapText="1"/>
    </xf>
    <xf numFmtId="0" fontId="4" fillId="6" borderId="11" xfId="0" applyFont="1" applyFill="1" applyBorder="1" applyAlignment="1">
      <alignment vertical="center"/>
    </xf>
    <xf numFmtId="165" fontId="4" fillId="6" borderId="11" xfId="0" applyNumberFormat="1" applyFont="1" applyFill="1" applyBorder="1" applyAlignment="1">
      <alignment vertical="center"/>
    </xf>
    <xf numFmtId="165" fontId="6" fillId="6" borderId="1" xfId="0" applyNumberFormat="1" applyFont="1" applyFill="1" applyBorder="1" applyAlignment="1">
      <alignment horizontal="right" vertical="center"/>
    </xf>
    <xf numFmtId="49" fontId="4" fillId="6" borderId="11" xfId="0" applyNumberFormat="1" applyFont="1" applyFill="1" applyBorder="1" applyAlignment="1">
      <alignment vertical="center"/>
    </xf>
    <xf numFmtId="165" fontId="6" fillId="4" borderId="11" xfId="0" applyNumberFormat="1" applyFont="1" applyFill="1" applyBorder="1" applyAlignment="1">
      <alignment horizontal="center" vertical="center" wrapText="1"/>
    </xf>
    <xf numFmtId="49" fontId="4" fillId="6" borderId="12" xfId="0" applyNumberFormat="1" applyFont="1" applyFill="1" applyBorder="1" applyAlignment="1">
      <alignment vertical="center"/>
    </xf>
    <xf numFmtId="0" fontId="4" fillId="6" borderId="12" xfId="0" applyFont="1" applyFill="1" applyBorder="1" applyAlignment="1">
      <alignment vertical="center"/>
    </xf>
    <xf numFmtId="165" fontId="4" fillId="6" borderId="12" xfId="0" applyNumberFormat="1" applyFont="1" applyFill="1" applyBorder="1" applyAlignment="1">
      <alignment vertical="center"/>
    </xf>
    <xf numFmtId="165" fontId="6" fillId="6" borderId="13" xfId="0" applyNumberFormat="1" applyFont="1" applyFill="1" applyBorder="1" applyAlignment="1">
      <alignment horizontal="right" vertical="center"/>
    </xf>
    <xf numFmtId="0" fontId="10" fillId="0" borderId="19" xfId="0" applyFont="1" applyBorder="1" applyAlignment="1">
      <alignment vertical="center" wrapText="1"/>
    </xf>
    <xf numFmtId="0" fontId="4" fillId="0" borderId="11" xfId="0" applyFont="1" applyBorder="1" applyAlignment="1">
      <alignment vertical="center" wrapText="1"/>
    </xf>
    <xf numFmtId="0" fontId="2" fillId="0" borderId="11" xfId="0" applyFont="1" applyBorder="1" applyAlignment="1">
      <alignment vertical="center" wrapText="1"/>
    </xf>
    <xf numFmtId="0" fontId="2" fillId="0" borderId="11" xfId="0" applyFont="1" applyBorder="1" applyAlignment="1">
      <alignment horizontal="center" vertical="center" wrapText="1"/>
    </xf>
    <xf numFmtId="0" fontId="4" fillId="0" borderId="0" xfId="0" applyFont="1" applyAlignment="1">
      <alignment vertical="center" wrapText="1"/>
    </xf>
    <xf numFmtId="0" fontId="12" fillId="0" borderId="22" xfId="0" applyFont="1" applyBorder="1" applyAlignment="1">
      <alignment horizontal="center" vertical="center" wrapText="1"/>
    </xf>
    <xf numFmtId="10" fontId="12" fillId="0" borderId="23" xfId="0" applyNumberFormat="1" applyFont="1" applyBorder="1" applyAlignment="1">
      <alignment horizontal="center" vertical="center" wrapText="1"/>
    </xf>
    <xf numFmtId="10" fontId="4" fillId="0" borderId="11" xfId="0" applyNumberFormat="1" applyFont="1" applyBorder="1" applyAlignment="1">
      <alignment horizontal="center" vertical="center" wrapText="1"/>
    </xf>
    <xf numFmtId="10" fontId="8" fillId="4" borderId="11" xfId="0" applyNumberFormat="1" applyFont="1" applyFill="1" applyBorder="1" applyAlignment="1" applyProtection="1">
      <alignment horizontal="center" vertical="center" wrapText="1"/>
      <protection locked="0"/>
    </xf>
    <xf numFmtId="10" fontId="4" fillId="4" borderId="11" xfId="0" applyNumberFormat="1" applyFont="1" applyFill="1" applyBorder="1" applyAlignment="1" applyProtection="1">
      <alignment vertical="center" wrapText="1"/>
      <protection locked="0"/>
    </xf>
    <xf numFmtId="2" fontId="4" fillId="4" borderId="7" xfId="0" applyNumberFormat="1" applyFont="1" applyFill="1" applyBorder="1" applyAlignment="1" applyProtection="1">
      <alignment horizontal="right" vertical="center"/>
      <protection locked="0"/>
    </xf>
    <xf numFmtId="49" fontId="4" fillId="3" borderId="6" xfId="0" applyNumberFormat="1" applyFont="1" applyFill="1" applyBorder="1" applyAlignment="1" applyProtection="1">
      <alignment vertical="center"/>
      <protection locked="0"/>
    </xf>
    <xf numFmtId="49" fontId="4" fillId="3" borderId="10" xfId="0" applyNumberFormat="1" applyFont="1" applyFill="1" applyBorder="1" applyAlignment="1" applyProtection="1">
      <alignment vertical="center"/>
      <protection locked="0"/>
    </xf>
    <xf numFmtId="2" fontId="4" fillId="4" borderId="10" xfId="0" applyNumberFormat="1" applyFont="1" applyFill="1" applyBorder="1" applyAlignment="1" applyProtection="1">
      <alignment horizontal="right" vertical="center"/>
      <protection locked="0"/>
    </xf>
    <xf numFmtId="0" fontId="7" fillId="4" borderId="11" xfId="0" applyFont="1" applyFill="1" applyBorder="1" applyAlignment="1" applyProtection="1">
      <alignment horizontal="center" vertical="center"/>
      <protection locked="0"/>
    </xf>
    <xf numFmtId="0" fontId="7" fillId="4" borderId="8" xfId="0" applyFont="1" applyFill="1" applyBorder="1" applyAlignment="1" applyProtection="1">
      <alignment horizontal="center" vertical="center"/>
      <protection locked="0"/>
    </xf>
    <xf numFmtId="0" fontId="18" fillId="0" borderId="27" xfId="0" applyFont="1" applyBorder="1" applyAlignment="1">
      <alignment vertical="center" wrapText="1"/>
    </xf>
    <xf numFmtId="0" fontId="0" fillId="8" borderId="27" xfId="0" applyFont="1" applyFill="1" applyBorder="1" applyAlignment="1" applyProtection="1">
      <alignment horizontal="left" vertical="center" wrapText="1"/>
      <protection locked="0"/>
    </xf>
    <xf numFmtId="0" fontId="17" fillId="0" borderId="27" xfId="0" applyFont="1" applyBorder="1" applyAlignment="1">
      <alignment horizontal="center" vertical="center" wrapText="1"/>
    </xf>
    <xf numFmtId="0" fontId="9" fillId="4" borderId="18" xfId="0" applyFont="1" applyFill="1" applyBorder="1" applyAlignment="1">
      <alignment vertical="center" wrapText="1"/>
    </xf>
    <xf numFmtId="0" fontId="1" fillId="0" borderId="19" xfId="0" applyFont="1" applyBorder="1"/>
    <xf numFmtId="0" fontId="1" fillId="0" borderId="9" xfId="0" applyFont="1" applyBorder="1"/>
    <xf numFmtId="0" fontId="11" fillId="7" borderId="15" xfId="0" applyFont="1" applyFill="1" applyBorder="1" applyAlignment="1">
      <alignment horizontal="center" vertical="center" wrapText="1"/>
    </xf>
    <xf numFmtId="0" fontId="1" fillId="0" borderId="16" xfId="0" applyFont="1" applyBorder="1"/>
    <xf numFmtId="0" fontId="1" fillId="0" borderId="17" xfId="0" applyFont="1" applyBorder="1"/>
    <xf numFmtId="0" fontId="1" fillId="0" borderId="20" xfId="0" applyFont="1" applyBorder="1"/>
    <xf numFmtId="0" fontId="0" fillId="0" borderId="0" xfId="0" applyFont="1" applyAlignment="1"/>
    <xf numFmtId="0" fontId="1" fillId="0" borderId="21" xfId="0" applyFont="1" applyBorder="1"/>
    <xf numFmtId="0" fontId="1" fillId="0" borderId="18" xfId="0" applyFont="1" applyBorder="1"/>
    <xf numFmtId="49" fontId="16" fillId="0" borderId="1" xfId="0" applyNumberFormat="1" applyFont="1" applyBorder="1" applyAlignment="1">
      <alignment horizontal="center" vertical="center" wrapText="1"/>
    </xf>
    <xf numFmtId="0" fontId="1" fillId="0" borderId="2" xfId="0" applyFont="1" applyBorder="1"/>
    <xf numFmtId="0" fontId="1" fillId="0" borderId="3" xfId="0" applyFont="1" applyBorder="1"/>
    <xf numFmtId="165" fontId="6" fillId="6" borderId="1" xfId="0" applyNumberFormat="1" applyFont="1" applyFill="1" applyBorder="1" applyAlignment="1">
      <alignment horizontal="right" vertical="center"/>
    </xf>
    <xf numFmtId="165" fontId="6" fillId="6" borderId="13" xfId="0" applyNumberFormat="1" applyFont="1" applyFill="1" applyBorder="1" applyAlignment="1">
      <alignment horizontal="right" vertical="center"/>
    </xf>
    <xf numFmtId="0" fontId="1" fillId="0" borderId="14" xfId="0" applyFont="1" applyBorder="1"/>
    <xf numFmtId="0" fontId="9" fillId="4" borderId="15" xfId="0" applyFont="1" applyFill="1" applyBorder="1" applyAlignment="1">
      <alignment vertical="center" wrapText="1"/>
    </xf>
    <xf numFmtId="0" fontId="2" fillId="0" borderId="24" xfId="0" applyFont="1" applyBorder="1" applyAlignment="1">
      <alignment horizontal="center" vertical="center" wrapText="1"/>
    </xf>
    <xf numFmtId="0" fontId="1" fillId="0" borderId="25" xfId="0" applyFont="1" applyBorder="1"/>
    <xf numFmtId="0" fontId="1" fillId="0" borderId="26" xfId="0" applyFont="1" applyBorder="1"/>
    <xf numFmtId="0" fontId="2" fillId="0" borderId="1" xfId="0" applyFont="1" applyBorder="1" applyAlignment="1">
      <alignment horizontal="center" vertical="center" wrapText="1"/>
    </xf>
    <xf numFmtId="0" fontId="4" fillId="0" borderId="1" xfId="0" applyFont="1" applyBorder="1" applyAlignment="1">
      <alignment vertical="center" wrapText="1"/>
    </xf>
    <xf numFmtId="0" fontId="2" fillId="0" borderId="1" xfId="0" applyFont="1" applyBorder="1" applyAlignment="1">
      <alignment vertical="center" wrapText="1"/>
    </xf>
    <xf numFmtId="0" fontId="4" fillId="0" borderId="0" xfId="0" applyFont="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vertical="center" wrapText="1"/>
    </xf>
    <xf numFmtId="0" fontId="4" fillId="4" borderId="1" xfId="0" applyFont="1" applyFill="1" applyBorder="1" applyAlignment="1" applyProtection="1">
      <alignment vertical="center" wrapText="1"/>
      <protection locked="0"/>
    </xf>
    <xf numFmtId="0" fontId="1" fillId="0" borderId="2" xfId="0" applyFont="1" applyBorder="1" applyProtection="1">
      <protection locked="0"/>
    </xf>
    <xf numFmtId="0" fontId="1" fillId="0" borderId="3" xfId="0"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276225</xdr:colOff>
      <xdr:row>0</xdr:row>
      <xdr:rowOff>66675</xdr:rowOff>
    </xdr:from>
    <xdr:ext cx="1123950" cy="1076325"/>
    <xdr:pic>
      <xdr:nvPicPr>
        <xdr:cNvPr id="2" name="image2.png" title="Imagem"/>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638175</xdr:colOff>
      <xdr:row>6</xdr:row>
      <xdr:rowOff>85725</xdr:rowOff>
    </xdr:from>
    <xdr:ext cx="4524375" cy="638175"/>
    <xdr:pic>
      <xdr:nvPicPr>
        <xdr:cNvPr id="3" name="image1.png" title="Imagem"/>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activeCell="B11" sqref="B11"/>
    </sheetView>
  </sheetViews>
  <sheetFormatPr defaultRowHeight="13.2" x14ac:dyDescent="0.25"/>
  <cols>
    <col min="1" max="1" width="31.5546875" customWidth="1"/>
    <col min="2" max="2" width="49" customWidth="1"/>
  </cols>
  <sheetData>
    <row r="1" spans="1:2" ht="48" customHeight="1" x14ac:dyDescent="0.25">
      <c r="A1" s="51" t="s">
        <v>990</v>
      </c>
      <c r="B1" s="51"/>
    </row>
    <row r="2" spans="1:2" ht="33.75" customHeight="1" x14ac:dyDescent="0.25">
      <c r="A2" s="49" t="s">
        <v>980</v>
      </c>
      <c r="B2" s="50"/>
    </row>
    <row r="3" spans="1:2" ht="33.75" customHeight="1" x14ac:dyDescent="0.25">
      <c r="A3" s="49" t="s">
        <v>981</v>
      </c>
      <c r="B3" s="50"/>
    </row>
    <row r="4" spans="1:2" ht="33.75" customHeight="1" x14ac:dyDescent="0.25">
      <c r="A4" s="49" t="s">
        <v>982</v>
      </c>
      <c r="B4" s="50"/>
    </row>
    <row r="5" spans="1:2" ht="33.75" customHeight="1" x14ac:dyDescent="0.25">
      <c r="A5" s="49" t="s">
        <v>983</v>
      </c>
      <c r="B5" s="50"/>
    </row>
    <row r="6" spans="1:2" ht="33.75" customHeight="1" x14ac:dyDescent="0.25">
      <c r="A6" s="49" t="s">
        <v>984</v>
      </c>
      <c r="B6" s="50"/>
    </row>
    <row r="7" spans="1:2" ht="33.75" customHeight="1" x14ac:dyDescent="0.25">
      <c r="A7" s="49" t="s">
        <v>985</v>
      </c>
      <c r="B7" s="50"/>
    </row>
    <row r="8" spans="1:2" ht="33.75" customHeight="1" x14ac:dyDescent="0.25">
      <c r="A8" s="49" t="s">
        <v>986</v>
      </c>
      <c r="B8" s="50"/>
    </row>
    <row r="9" spans="1:2" ht="35.25" customHeight="1" x14ac:dyDescent="0.25">
      <c r="A9" s="49" t="s">
        <v>987</v>
      </c>
      <c r="B9" s="50"/>
    </row>
    <row r="10" spans="1:2" ht="39.75" customHeight="1" x14ac:dyDescent="0.25">
      <c r="A10" s="49" t="s">
        <v>988</v>
      </c>
      <c r="B10" s="50"/>
    </row>
    <row r="11" spans="1:2" ht="42" customHeight="1" x14ac:dyDescent="0.25">
      <c r="A11" s="49" t="s">
        <v>989</v>
      </c>
      <c r="B11" s="50"/>
    </row>
  </sheetData>
  <sheetProtection algorithmName="SHA-512" hashValue="UBQWs3bb8Jlhxszbrf1jPKGFSb+Il8YkfMzHMjSKXv/UjZoV2GWtOjGVIHT9ZB5F1U2FZMzGrJ544+aqRxNmYQ==" saltValue="cl5k6ATsyxUaBPbK8LWPrQ==" spinCount="100000" sheet="1" objects="1" scenarios="1" selectLockedCells="1"/>
  <mergeCells count="1">
    <mergeCell ref="A1:B1"/>
  </mergeCells>
  <pageMargins left="0.511811024" right="0.511811024" top="0.78740157499999996" bottom="0.78740157499999996" header="0.31496062000000002" footer="0.31496062000000002"/>
  <pageSetup paperSize="9"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M424"/>
  <sheetViews>
    <sheetView zoomScale="90" zoomScaleNormal="90" workbookViewId="0">
      <pane ySplit="2" topLeftCell="A3" activePane="bottomLeft" state="frozen"/>
      <selection activeCell="B11" sqref="B11"/>
      <selection pane="bottomLeft" activeCell="F11" sqref="F11"/>
    </sheetView>
  </sheetViews>
  <sheetFormatPr defaultColWidth="12.5546875" defaultRowHeight="15.75" customHeight="1" x14ac:dyDescent="0.25"/>
  <cols>
    <col min="3" max="3" width="68.44140625" customWidth="1"/>
    <col min="10" max="10" width="14.33203125" customWidth="1"/>
    <col min="11" max="11" width="19" customWidth="1"/>
    <col min="12" max="13" width="12.5546875" hidden="1"/>
  </cols>
  <sheetData>
    <row r="1" spans="1:13" ht="54" customHeight="1" x14ac:dyDescent="0.25">
      <c r="A1" s="62" t="s">
        <v>990</v>
      </c>
      <c r="B1" s="63"/>
      <c r="C1" s="63"/>
      <c r="D1" s="63"/>
      <c r="E1" s="63"/>
      <c r="F1" s="63"/>
      <c r="G1" s="63"/>
      <c r="H1" s="63"/>
      <c r="I1" s="63"/>
      <c r="J1" s="63"/>
      <c r="K1" s="64"/>
    </row>
    <row r="2" spans="1:13" ht="42" customHeight="1" x14ac:dyDescent="0.25">
      <c r="A2" s="1" t="s">
        <v>0</v>
      </c>
      <c r="B2" s="1" t="s">
        <v>1</v>
      </c>
      <c r="C2" s="2" t="s">
        <v>2</v>
      </c>
      <c r="D2" s="3" t="s">
        <v>3</v>
      </c>
      <c r="E2" s="4" t="s">
        <v>4</v>
      </c>
      <c r="F2" s="5" t="s">
        <v>5</v>
      </c>
      <c r="G2" s="5" t="s">
        <v>6</v>
      </c>
      <c r="H2" s="5" t="s">
        <v>7</v>
      </c>
      <c r="I2" s="5" t="s">
        <v>8</v>
      </c>
      <c r="J2" s="5" t="s">
        <v>9</v>
      </c>
      <c r="K2" s="5" t="s">
        <v>10</v>
      </c>
    </row>
    <row r="3" spans="1:13" ht="13.2" x14ac:dyDescent="0.25">
      <c r="A3" s="6" t="s">
        <v>11</v>
      </c>
      <c r="B3" s="7"/>
      <c r="C3" s="6" t="s">
        <v>12</v>
      </c>
      <c r="D3" s="7"/>
      <c r="E3" s="8"/>
      <c r="F3" s="7"/>
      <c r="G3" s="7"/>
      <c r="H3" s="7"/>
      <c r="I3" s="9">
        <f t="shared" ref="I3:K3" si="0">TRUNC((SUM(I4:I6)),2)</f>
        <v>0</v>
      </c>
      <c r="J3" s="9">
        <f t="shared" si="0"/>
        <v>0</v>
      </c>
      <c r="K3" s="9">
        <f t="shared" si="0"/>
        <v>0</v>
      </c>
      <c r="L3" s="10">
        <f t="shared" ref="L3:M3" si="1">I3</f>
        <v>0</v>
      </c>
      <c r="M3" s="10">
        <f t="shared" si="1"/>
        <v>0</v>
      </c>
    </row>
    <row r="4" spans="1:13" ht="13.2" x14ac:dyDescent="0.25">
      <c r="A4" s="11" t="s">
        <v>13</v>
      </c>
      <c r="B4" s="23" t="s">
        <v>14</v>
      </c>
      <c r="C4" s="21" t="s">
        <v>15</v>
      </c>
      <c r="D4" s="12" t="s">
        <v>16</v>
      </c>
      <c r="E4" s="13">
        <v>1</v>
      </c>
      <c r="F4" s="43"/>
      <c r="G4" s="43"/>
      <c r="H4" s="14">
        <f t="shared" ref="H4:H6" si="2">TRUNC((F4+G4),2)</f>
        <v>0</v>
      </c>
      <c r="I4" s="15">
        <f t="shared" ref="I4:I6" si="3">TRUNC((F4*E4),2)</f>
        <v>0</v>
      </c>
      <c r="J4" s="15">
        <f t="shared" ref="J4:J6" si="4">TRUNC((G4*E4),2)</f>
        <v>0</v>
      </c>
      <c r="K4" s="15">
        <f t="shared" ref="K4:K6" si="5">TRUNC((I4+J4),2)</f>
        <v>0</v>
      </c>
    </row>
    <row r="5" spans="1:13" ht="36" x14ac:dyDescent="0.25">
      <c r="A5" s="11" t="s">
        <v>17</v>
      </c>
      <c r="B5" s="23" t="s">
        <v>18</v>
      </c>
      <c r="C5" s="21" t="s">
        <v>19</v>
      </c>
      <c r="D5" s="12" t="s">
        <v>16</v>
      </c>
      <c r="E5" s="13">
        <v>1</v>
      </c>
      <c r="F5" s="43"/>
      <c r="G5" s="43"/>
      <c r="H5" s="14">
        <f t="shared" si="2"/>
        <v>0</v>
      </c>
      <c r="I5" s="15">
        <f t="shared" si="3"/>
        <v>0</v>
      </c>
      <c r="J5" s="15">
        <f t="shared" si="4"/>
        <v>0</v>
      </c>
      <c r="K5" s="15">
        <f t="shared" si="5"/>
        <v>0</v>
      </c>
    </row>
    <row r="6" spans="1:13" ht="13.2" x14ac:dyDescent="0.25">
      <c r="A6" s="11" t="s">
        <v>20</v>
      </c>
      <c r="B6" s="23" t="s">
        <v>21</v>
      </c>
      <c r="C6" s="21" t="s">
        <v>22</v>
      </c>
      <c r="D6" s="12" t="s">
        <v>23</v>
      </c>
      <c r="E6" s="13">
        <v>1</v>
      </c>
      <c r="F6" s="43"/>
      <c r="G6" s="43"/>
      <c r="H6" s="14">
        <f t="shared" si="2"/>
        <v>0</v>
      </c>
      <c r="I6" s="15">
        <f t="shared" si="3"/>
        <v>0</v>
      </c>
      <c r="J6" s="15">
        <f t="shared" si="4"/>
        <v>0</v>
      </c>
      <c r="K6" s="15">
        <f t="shared" si="5"/>
        <v>0</v>
      </c>
    </row>
    <row r="7" spans="1:13" ht="13.2" x14ac:dyDescent="0.25">
      <c r="A7" s="6" t="s">
        <v>24</v>
      </c>
      <c r="B7" s="7"/>
      <c r="C7" s="6" t="s">
        <v>25</v>
      </c>
      <c r="D7" s="7"/>
      <c r="E7" s="8"/>
      <c r="F7" s="44"/>
      <c r="G7" s="44"/>
      <c r="H7" s="7"/>
      <c r="I7" s="9">
        <f t="shared" ref="I7:K7" si="6">TRUNC((SUM(I8:I23)),2)</f>
        <v>0</v>
      </c>
      <c r="J7" s="9">
        <f t="shared" si="6"/>
        <v>0</v>
      </c>
      <c r="K7" s="9">
        <f t="shared" si="6"/>
        <v>0</v>
      </c>
      <c r="L7" s="10">
        <f t="shared" ref="L7:M7" si="7">I7</f>
        <v>0</v>
      </c>
      <c r="M7" s="10">
        <f t="shared" si="7"/>
        <v>0</v>
      </c>
    </row>
    <row r="8" spans="1:13" ht="36" x14ac:dyDescent="0.25">
      <c r="A8" s="11" t="s">
        <v>26</v>
      </c>
      <c r="B8" s="23" t="s">
        <v>27</v>
      </c>
      <c r="C8" s="21" t="s">
        <v>28</v>
      </c>
      <c r="D8" s="12" t="s">
        <v>29</v>
      </c>
      <c r="E8" s="13">
        <v>200</v>
      </c>
      <c r="F8" s="43"/>
      <c r="G8" s="43"/>
      <c r="H8" s="14">
        <f t="shared" ref="H8:H23" si="8">TRUNC((F8+G8),2)</f>
        <v>0</v>
      </c>
      <c r="I8" s="15">
        <f t="shared" ref="I8:I23" si="9">TRUNC((F8*E8),2)</f>
        <v>0</v>
      </c>
      <c r="J8" s="15">
        <f t="shared" ref="J8:J23" si="10">TRUNC((G8*E8),2)</f>
        <v>0</v>
      </c>
      <c r="K8" s="15">
        <f t="shared" ref="K8:K23" si="11">TRUNC((I8+J8),2)</f>
        <v>0</v>
      </c>
    </row>
    <row r="9" spans="1:13" ht="26.4" x14ac:dyDescent="0.25">
      <c r="A9" s="11" t="s">
        <v>30</v>
      </c>
      <c r="B9" s="23">
        <v>103037</v>
      </c>
      <c r="C9" s="21" t="s">
        <v>31</v>
      </c>
      <c r="D9" s="12" t="s">
        <v>16</v>
      </c>
      <c r="E9" s="13">
        <v>4</v>
      </c>
      <c r="F9" s="43"/>
      <c r="G9" s="43"/>
      <c r="H9" s="14">
        <f t="shared" si="8"/>
        <v>0</v>
      </c>
      <c r="I9" s="15">
        <f t="shared" si="9"/>
        <v>0</v>
      </c>
      <c r="J9" s="15">
        <f t="shared" si="10"/>
        <v>0</v>
      </c>
      <c r="K9" s="15">
        <f t="shared" si="11"/>
        <v>0</v>
      </c>
    </row>
    <row r="10" spans="1:13" ht="26.4" x14ac:dyDescent="0.25">
      <c r="A10" s="11" t="s">
        <v>32</v>
      </c>
      <c r="B10" s="23">
        <v>103038</v>
      </c>
      <c r="C10" s="21" t="s">
        <v>33</v>
      </c>
      <c r="D10" s="12" t="s">
        <v>16</v>
      </c>
      <c r="E10" s="13">
        <v>1</v>
      </c>
      <c r="F10" s="43"/>
      <c r="G10" s="43"/>
      <c r="H10" s="14">
        <f t="shared" si="8"/>
        <v>0</v>
      </c>
      <c r="I10" s="15">
        <f t="shared" si="9"/>
        <v>0</v>
      </c>
      <c r="J10" s="15">
        <f t="shared" si="10"/>
        <v>0</v>
      </c>
      <c r="K10" s="15">
        <f t="shared" si="11"/>
        <v>0</v>
      </c>
    </row>
    <row r="11" spans="1:13" ht="26.4" x14ac:dyDescent="0.25">
      <c r="A11" s="11" t="s">
        <v>34</v>
      </c>
      <c r="B11" s="23">
        <v>89402</v>
      </c>
      <c r="C11" s="21" t="s">
        <v>35</v>
      </c>
      <c r="D11" s="12" t="s">
        <v>29</v>
      </c>
      <c r="E11" s="13">
        <v>20</v>
      </c>
      <c r="F11" s="43"/>
      <c r="G11" s="43"/>
      <c r="H11" s="14">
        <f t="shared" si="8"/>
        <v>0</v>
      </c>
      <c r="I11" s="15">
        <f t="shared" si="9"/>
        <v>0</v>
      </c>
      <c r="J11" s="15">
        <f t="shared" si="10"/>
        <v>0</v>
      </c>
      <c r="K11" s="15">
        <f t="shared" si="11"/>
        <v>0</v>
      </c>
    </row>
    <row r="12" spans="1:13" ht="26.4" x14ac:dyDescent="0.25">
      <c r="A12" s="11" t="s">
        <v>36</v>
      </c>
      <c r="B12" s="23">
        <v>89403</v>
      </c>
      <c r="C12" s="21" t="s">
        <v>37</v>
      </c>
      <c r="D12" s="12" t="s">
        <v>29</v>
      </c>
      <c r="E12" s="13">
        <v>5</v>
      </c>
      <c r="F12" s="43"/>
      <c r="G12" s="43"/>
      <c r="H12" s="14">
        <f t="shared" si="8"/>
        <v>0</v>
      </c>
      <c r="I12" s="15">
        <f t="shared" si="9"/>
        <v>0</v>
      </c>
      <c r="J12" s="15">
        <f t="shared" si="10"/>
        <v>0</v>
      </c>
      <c r="K12" s="15">
        <f t="shared" si="11"/>
        <v>0</v>
      </c>
    </row>
    <row r="13" spans="1:13" ht="39.6" x14ac:dyDescent="0.25">
      <c r="A13" s="11" t="s">
        <v>38</v>
      </c>
      <c r="B13" s="23">
        <v>89429</v>
      </c>
      <c r="C13" s="21" t="s">
        <v>39</v>
      </c>
      <c r="D13" s="12" t="s">
        <v>16</v>
      </c>
      <c r="E13" s="13">
        <v>1</v>
      </c>
      <c r="F13" s="43"/>
      <c r="G13" s="43"/>
      <c r="H13" s="14">
        <f t="shared" si="8"/>
        <v>0</v>
      </c>
      <c r="I13" s="15">
        <f t="shared" si="9"/>
        <v>0</v>
      </c>
      <c r="J13" s="15">
        <f t="shared" si="10"/>
        <v>0</v>
      </c>
      <c r="K13" s="15">
        <f t="shared" si="11"/>
        <v>0</v>
      </c>
    </row>
    <row r="14" spans="1:13" ht="26.4" x14ac:dyDescent="0.25">
      <c r="A14" s="11" t="s">
        <v>40</v>
      </c>
      <c r="B14" s="23">
        <v>89408</v>
      </c>
      <c r="C14" s="21" t="s">
        <v>41</v>
      </c>
      <c r="D14" s="12" t="s">
        <v>16</v>
      </c>
      <c r="E14" s="13">
        <v>3</v>
      </c>
      <c r="F14" s="43"/>
      <c r="G14" s="43"/>
      <c r="H14" s="14">
        <f t="shared" si="8"/>
        <v>0</v>
      </c>
      <c r="I14" s="15">
        <f t="shared" si="9"/>
        <v>0</v>
      </c>
      <c r="J14" s="15">
        <f t="shared" si="10"/>
        <v>0</v>
      </c>
      <c r="K14" s="15">
        <f t="shared" si="11"/>
        <v>0</v>
      </c>
    </row>
    <row r="15" spans="1:13" ht="26.4" x14ac:dyDescent="0.25">
      <c r="A15" s="11" t="s">
        <v>42</v>
      </c>
      <c r="B15" s="23">
        <v>89413</v>
      </c>
      <c r="C15" s="21" t="s">
        <v>43</v>
      </c>
      <c r="D15" s="12" t="s">
        <v>16</v>
      </c>
      <c r="E15" s="13">
        <v>2</v>
      </c>
      <c r="F15" s="43"/>
      <c r="G15" s="43"/>
      <c r="H15" s="14">
        <f t="shared" si="8"/>
        <v>0</v>
      </c>
      <c r="I15" s="15">
        <f t="shared" si="9"/>
        <v>0</v>
      </c>
      <c r="J15" s="15">
        <f t="shared" si="10"/>
        <v>0</v>
      </c>
      <c r="K15" s="15">
        <f t="shared" si="11"/>
        <v>0</v>
      </c>
    </row>
    <row r="16" spans="1:13" ht="26.4" x14ac:dyDescent="0.25">
      <c r="A16" s="11" t="s">
        <v>44</v>
      </c>
      <c r="B16" s="23">
        <v>89440</v>
      </c>
      <c r="C16" s="21" t="s">
        <v>45</v>
      </c>
      <c r="D16" s="12" t="s">
        <v>16</v>
      </c>
      <c r="E16" s="13">
        <v>2</v>
      </c>
      <c r="F16" s="43"/>
      <c r="G16" s="43"/>
      <c r="H16" s="14">
        <f t="shared" si="8"/>
        <v>0</v>
      </c>
      <c r="I16" s="15">
        <f t="shared" si="9"/>
        <v>0</v>
      </c>
      <c r="J16" s="15">
        <f t="shared" si="10"/>
        <v>0</v>
      </c>
      <c r="K16" s="15">
        <f t="shared" si="11"/>
        <v>0</v>
      </c>
    </row>
    <row r="17" spans="1:13" ht="26.4" x14ac:dyDescent="0.25">
      <c r="A17" s="11" t="s">
        <v>46</v>
      </c>
      <c r="B17" s="23">
        <v>89443</v>
      </c>
      <c r="C17" s="21" t="s">
        <v>47</v>
      </c>
      <c r="D17" s="12" t="s">
        <v>16</v>
      </c>
      <c r="E17" s="13">
        <v>2</v>
      </c>
      <c r="F17" s="43"/>
      <c r="G17" s="43"/>
      <c r="H17" s="14">
        <f t="shared" si="8"/>
        <v>0</v>
      </c>
      <c r="I17" s="15">
        <f t="shared" si="9"/>
        <v>0</v>
      </c>
      <c r="J17" s="15">
        <f t="shared" si="10"/>
        <v>0</v>
      </c>
      <c r="K17" s="15">
        <f t="shared" si="11"/>
        <v>0</v>
      </c>
    </row>
    <row r="18" spans="1:13" ht="39.6" x14ac:dyDescent="0.25">
      <c r="A18" s="11" t="s">
        <v>48</v>
      </c>
      <c r="B18" s="23">
        <v>103956</v>
      </c>
      <c r="C18" s="21" t="s">
        <v>49</v>
      </c>
      <c r="D18" s="12" t="s">
        <v>16</v>
      </c>
      <c r="E18" s="13">
        <v>1</v>
      </c>
      <c r="F18" s="43"/>
      <c r="G18" s="43"/>
      <c r="H18" s="14">
        <f t="shared" si="8"/>
        <v>0</v>
      </c>
      <c r="I18" s="15">
        <f t="shared" si="9"/>
        <v>0</v>
      </c>
      <c r="J18" s="15">
        <f t="shared" si="10"/>
        <v>0</v>
      </c>
      <c r="K18" s="15">
        <f t="shared" si="11"/>
        <v>0</v>
      </c>
    </row>
    <row r="19" spans="1:13" ht="26.4" x14ac:dyDescent="0.25">
      <c r="A19" s="11" t="s">
        <v>50</v>
      </c>
      <c r="B19" s="23">
        <v>89717</v>
      </c>
      <c r="C19" s="21" t="s">
        <v>51</v>
      </c>
      <c r="D19" s="12" t="s">
        <v>29</v>
      </c>
      <c r="E19" s="13">
        <v>8</v>
      </c>
      <c r="F19" s="43"/>
      <c r="G19" s="43"/>
      <c r="H19" s="14">
        <f t="shared" si="8"/>
        <v>0</v>
      </c>
      <c r="I19" s="15">
        <f t="shared" si="9"/>
        <v>0</v>
      </c>
      <c r="J19" s="15">
        <f t="shared" si="10"/>
        <v>0</v>
      </c>
      <c r="K19" s="15">
        <f t="shared" si="11"/>
        <v>0</v>
      </c>
    </row>
    <row r="20" spans="1:13" ht="26.4" x14ac:dyDescent="0.25">
      <c r="A20" s="11" t="s">
        <v>52</v>
      </c>
      <c r="B20" s="23">
        <v>89758</v>
      </c>
      <c r="C20" s="21" t="s">
        <v>53</v>
      </c>
      <c r="D20" s="12" t="s">
        <v>16</v>
      </c>
      <c r="E20" s="13">
        <v>1</v>
      </c>
      <c r="F20" s="43"/>
      <c r="G20" s="43"/>
      <c r="H20" s="14">
        <f t="shared" si="8"/>
        <v>0</v>
      </c>
      <c r="I20" s="15">
        <f t="shared" si="9"/>
        <v>0</v>
      </c>
      <c r="J20" s="15">
        <f t="shared" si="10"/>
        <v>0</v>
      </c>
      <c r="K20" s="15">
        <f t="shared" si="11"/>
        <v>0</v>
      </c>
    </row>
    <row r="21" spans="1:13" ht="26.4" x14ac:dyDescent="0.25">
      <c r="A21" s="11" t="s">
        <v>54</v>
      </c>
      <c r="B21" s="23">
        <v>89723</v>
      </c>
      <c r="C21" s="21" t="s">
        <v>55</v>
      </c>
      <c r="D21" s="12" t="s">
        <v>16</v>
      </c>
      <c r="E21" s="13">
        <v>2</v>
      </c>
      <c r="F21" s="43"/>
      <c r="G21" s="43"/>
      <c r="H21" s="14">
        <f t="shared" si="8"/>
        <v>0</v>
      </c>
      <c r="I21" s="15">
        <f t="shared" si="9"/>
        <v>0</v>
      </c>
      <c r="J21" s="15">
        <f t="shared" si="10"/>
        <v>0</v>
      </c>
      <c r="K21" s="15">
        <f t="shared" si="11"/>
        <v>0</v>
      </c>
    </row>
    <row r="22" spans="1:13" ht="26.4" x14ac:dyDescent="0.25">
      <c r="A22" s="11" t="s">
        <v>56</v>
      </c>
      <c r="B22" s="23">
        <v>89768</v>
      </c>
      <c r="C22" s="21" t="s">
        <v>57</v>
      </c>
      <c r="D22" s="12" t="s">
        <v>16</v>
      </c>
      <c r="E22" s="13">
        <v>1</v>
      </c>
      <c r="F22" s="43"/>
      <c r="G22" s="43"/>
      <c r="H22" s="14">
        <f t="shared" si="8"/>
        <v>0</v>
      </c>
      <c r="I22" s="15">
        <f t="shared" si="9"/>
        <v>0</v>
      </c>
      <c r="J22" s="15">
        <f t="shared" si="10"/>
        <v>0</v>
      </c>
      <c r="K22" s="15">
        <f t="shared" si="11"/>
        <v>0</v>
      </c>
    </row>
    <row r="23" spans="1:13" ht="26.4" x14ac:dyDescent="0.25">
      <c r="A23" s="11" t="s">
        <v>58</v>
      </c>
      <c r="B23" s="23" t="s">
        <v>59</v>
      </c>
      <c r="C23" s="21" t="s">
        <v>60</v>
      </c>
      <c r="D23" s="12" t="s">
        <v>61</v>
      </c>
      <c r="E23" s="13">
        <v>24</v>
      </c>
      <c r="F23" s="43"/>
      <c r="G23" s="43"/>
      <c r="H23" s="14">
        <f t="shared" si="8"/>
        <v>0</v>
      </c>
      <c r="I23" s="15">
        <f t="shared" si="9"/>
        <v>0</v>
      </c>
      <c r="J23" s="15">
        <f t="shared" si="10"/>
        <v>0</v>
      </c>
      <c r="K23" s="15">
        <f t="shared" si="11"/>
        <v>0</v>
      </c>
    </row>
    <row r="24" spans="1:13" ht="13.2" x14ac:dyDescent="0.25">
      <c r="A24" s="6" t="s">
        <v>62</v>
      </c>
      <c r="B24" s="16"/>
      <c r="C24" s="17" t="s">
        <v>63</v>
      </c>
      <c r="D24" s="16"/>
      <c r="E24" s="18"/>
      <c r="F24" s="45"/>
      <c r="G24" s="45"/>
      <c r="H24" s="16"/>
      <c r="I24" s="9">
        <f t="shared" ref="I24:K24" si="12">TRUNC((SUM(I25:I26)),2)</f>
        <v>0</v>
      </c>
      <c r="J24" s="9">
        <f t="shared" si="12"/>
        <v>0</v>
      </c>
      <c r="K24" s="9">
        <f t="shared" si="12"/>
        <v>0</v>
      </c>
      <c r="L24" s="10">
        <f t="shared" ref="L24:M24" si="13">I24</f>
        <v>0</v>
      </c>
      <c r="M24" s="10">
        <f t="shared" si="13"/>
        <v>0</v>
      </c>
    </row>
    <row r="25" spans="1:13" ht="39.6" x14ac:dyDescent="0.25">
      <c r="A25" s="11" t="s">
        <v>64</v>
      </c>
      <c r="B25" s="23" t="s">
        <v>65</v>
      </c>
      <c r="C25" s="21" t="s">
        <v>66</v>
      </c>
      <c r="D25" s="12" t="s">
        <v>16</v>
      </c>
      <c r="E25" s="13">
        <v>3</v>
      </c>
      <c r="F25" s="43"/>
      <c r="G25" s="43"/>
      <c r="H25" s="14">
        <f t="shared" ref="H25:H26" si="14">TRUNC((F25+G25),2)</f>
        <v>0</v>
      </c>
      <c r="I25" s="15">
        <f t="shared" ref="I25:I26" si="15">TRUNC((F25*E25),2)</f>
        <v>0</v>
      </c>
      <c r="J25" s="15">
        <f t="shared" ref="J25:J26" si="16">TRUNC((G25*E25),2)</f>
        <v>0</v>
      </c>
      <c r="K25" s="15">
        <f t="shared" ref="K25:K26" si="17">TRUNC((I25+J25),2)</f>
        <v>0</v>
      </c>
    </row>
    <row r="26" spans="1:13" ht="24" x14ac:dyDescent="0.25">
      <c r="A26" s="11" t="s">
        <v>67</v>
      </c>
      <c r="B26" s="23" t="s">
        <v>68</v>
      </c>
      <c r="C26" s="21" t="s">
        <v>69</v>
      </c>
      <c r="D26" s="12" t="s">
        <v>16</v>
      </c>
      <c r="E26" s="13">
        <v>29</v>
      </c>
      <c r="F26" s="43"/>
      <c r="G26" s="43"/>
      <c r="H26" s="14">
        <f t="shared" si="14"/>
        <v>0</v>
      </c>
      <c r="I26" s="15">
        <f t="shared" si="15"/>
        <v>0</v>
      </c>
      <c r="J26" s="15">
        <f t="shared" si="16"/>
        <v>0</v>
      </c>
      <c r="K26" s="15">
        <f t="shared" si="17"/>
        <v>0</v>
      </c>
    </row>
    <row r="27" spans="1:13" ht="13.2" x14ac:dyDescent="0.25">
      <c r="A27" s="6" t="s">
        <v>70</v>
      </c>
      <c r="B27" s="7"/>
      <c r="C27" s="6" t="s">
        <v>71</v>
      </c>
      <c r="D27" s="7"/>
      <c r="E27" s="8"/>
      <c r="F27" s="44"/>
      <c r="G27" s="44"/>
      <c r="H27" s="7"/>
      <c r="I27" s="9">
        <f t="shared" ref="I27:K27" si="18">TRUNC((SUM(I28:I34)),2)</f>
        <v>0</v>
      </c>
      <c r="J27" s="9">
        <f t="shared" si="18"/>
        <v>0</v>
      </c>
      <c r="K27" s="9">
        <f t="shared" si="18"/>
        <v>0</v>
      </c>
      <c r="L27" s="10">
        <f t="shared" ref="L27:M27" si="19">I27</f>
        <v>0</v>
      </c>
      <c r="M27" s="10">
        <f t="shared" si="19"/>
        <v>0</v>
      </c>
    </row>
    <row r="28" spans="1:13" ht="26.4" x14ac:dyDescent="0.25">
      <c r="A28" s="11" t="s">
        <v>72</v>
      </c>
      <c r="B28" s="23" t="s">
        <v>73</v>
      </c>
      <c r="C28" s="21" t="s">
        <v>74</v>
      </c>
      <c r="D28" s="12" t="s">
        <v>29</v>
      </c>
      <c r="E28" s="13">
        <v>25</v>
      </c>
      <c r="F28" s="43"/>
      <c r="G28" s="43"/>
      <c r="H28" s="14">
        <f t="shared" ref="H28:H34" si="20">TRUNC((F28+G28),2)</f>
        <v>0</v>
      </c>
      <c r="I28" s="15">
        <f t="shared" ref="I28:I34" si="21">TRUNC((F28*E28),2)</f>
        <v>0</v>
      </c>
      <c r="J28" s="15">
        <f t="shared" ref="J28:J34" si="22">TRUNC((G28*E28),2)</f>
        <v>0</v>
      </c>
      <c r="K28" s="15">
        <f t="shared" ref="K28:K34" si="23">TRUNC((I28+J28),2)</f>
        <v>0</v>
      </c>
    </row>
    <row r="29" spans="1:13" ht="39.6" x14ac:dyDescent="0.25">
      <c r="A29" s="11" t="s">
        <v>75</v>
      </c>
      <c r="B29" s="23" t="s">
        <v>76</v>
      </c>
      <c r="C29" s="21" t="s">
        <v>77</v>
      </c>
      <c r="D29" s="12" t="s">
        <v>16</v>
      </c>
      <c r="E29" s="13">
        <v>6</v>
      </c>
      <c r="F29" s="43"/>
      <c r="G29" s="43"/>
      <c r="H29" s="14">
        <f t="shared" si="20"/>
        <v>0</v>
      </c>
      <c r="I29" s="15">
        <f t="shared" si="21"/>
        <v>0</v>
      </c>
      <c r="J29" s="15">
        <f t="shared" si="22"/>
        <v>0</v>
      </c>
      <c r="K29" s="15">
        <f t="shared" si="23"/>
        <v>0</v>
      </c>
    </row>
    <row r="30" spans="1:13" ht="26.4" x14ac:dyDescent="0.25">
      <c r="A30" s="11" t="s">
        <v>78</v>
      </c>
      <c r="B30" s="23" t="s">
        <v>79</v>
      </c>
      <c r="C30" s="21" t="s">
        <v>80</v>
      </c>
      <c r="D30" s="12" t="s">
        <v>16</v>
      </c>
      <c r="E30" s="13">
        <v>3</v>
      </c>
      <c r="F30" s="43"/>
      <c r="G30" s="43"/>
      <c r="H30" s="14">
        <f t="shared" si="20"/>
        <v>0</v>
      </c>
      <c r="I30" s="15">
        <f t="shared" si="21"/>
        <v>0</v>
      </c>
      <c r="J30" s="15">
        <f t="shared" si="22"/>
        <v>0</v>
      </c>
      <c r="K30" s="15">
        <f t="shared" si="23"/>
        <v>0</v>
      </c>
    </row>
    <row r="31" spans="1:13" ht="26.4" x14ac:dyDescent="0.25">
      <c r="A31" s="11" t="s">
        <v>81</v>
      </c>
      <c r="B31" s="23" t="s">
        <v>82</v>
      </c>
      <c r="C31" s="21" t="s">
        <v>83</v>
      </c>
      <c r="D31" s="12" t="s">
        <v>16</v>
      </c>
      <c r="E31" s="13">
        <v>3</v>
      </c>
      <c r="F31" s="43"/>
      <c r="G31" s="43"/>
      <c r="H31" s="14">
        <f t="shared" si="20"/>
        <v>0</v>
      </c>
      <c r="I31" s="15">
        <f t="shared" si="21"/>
        <v>0</v>
      </c>
      <c r="J31" s="15">
        <f t="shared" si="22"/>
        <v>0</v>
      </c>
      <c r="K31" s="15">
        <f t="shared" si="23"/>
        <v>0</v>
      </c>
    </row>
    <row r="32" spans="1:13" ht="39.6" x14ac:dyDescent="0.25">
      <c r="A32" s="11" t="s">
        <v>84</v>
      </c>
      <c r="B32" s="23" t="s">
        <v>85</v>
      </c>
      <c r="C32" s="21" t="s">
        <v>86</v>
      </c>
      <c r="D32" s="12" t="s">
        <v>29</v>
      </c>
      <c r="E32" s="13">
        <v>5</v>
      </c>
      <c r="F32" s="43"/>
      <c r="G32" s="43"/>
      <c r="H32" s="14">
        <f t="shared" si="20"/>
        <v>0</v>
      </c>
      <c r="I32" s="15">
        <f t="shared" si="21"/>
        <v>0</v>
      </c>
      <c r="J32" s="15">
        <f t="shared" si="22"/>
        <v>0</v>
      </c>
      <c r="K32" s="15">
        <f t="shared" si="23"/>
        <v>0</v>
      </c>
    </row>
    <row r="33" spans="1:13" ht="39.6" x14ac:dyDescent="0.25">
      <c r="A33" s="11" t="s">
        <v>87</v>
      </c>
      <c r="B33" s="23" t="s">
        <v>88</v>
      </c>
      <c r="C33" s="21" t="s">
        <v>89</v>
      </c>
      <c r="D33" s="12" t="s">
        <v>16</v>
      </c>
      <c r="E33" s="13">
        <v>1</v>
      </c>
      <c r="F33" s="43"/>
      <c r="G33" s="43"/>
      <c r="H33" s="14">
        <f t="shared" si="20"/>
        <v>0</v>
      </c>
      <c r="I33" s="15">
        <f t="shared" si="21"/>
        <v>0</v>
      </c>
      <c r="J33" s="15">
        <f t="shared" si="22"/>
        <v>0</v>
      </c>
      <c r="K33" s="15">
        <f t="shared" si="23"/>
        <v>0</v>
      </c>
    </row>
    <row r="34" spans="1:13" ht="26.4" x14ac:dyDescent="0.25">
      <c r="A34" s="11" t="s">
        <v>90</v>
      </c>
      <c r="B34" s="23" t="s">
        <v>91</v>
      </c>
      <c r="C34" s="21" t="s">
        <v>92</v>
      </c>
      <c r="D34" s="12" t="s">
        <v>16</v>
      </c>
      <c r="E34" s="13">
        <v>1</v>
      </c>
      <c r="F34" s="43"/>
      <c r="G34" s="43"/>
      <c r="H34" s="14">
        <f t="shared" si="20"/>
        <v>0</v>
      </c>
      <c r="I34" s="15">
        <f t="shared" si="21"/>
        <v>0</v>
      </c>
      <c r="J34" s="15">
        <f t="shared" si="22"/>
        <v>0</v>
      </c>
      <c r="K34" s="15">
        <f t="shared" si="23"/>
        <v>0</v>
      </c>
    </row>
    <row r="35" spans="1:13" ht="13.2" x14ac:dyDescent="0.25">
      <c r="A35" s="6" t="s">
        <v>93</v>
      </c>
      <c r="B35" s="7"/>
      <c r="C35" s="6" t="s">
        <v>94</v>
      </c>
      <c r="D35" s="7"/>
      <c r="E35" s="8"/>
      <c r="F35" s="44"/>
      <c r="G35" s="44"/>
      <c r="H35" s="7"/>
      <c r="I35" s="9">
        <f t="shared" ref="I35:K35" si="24">TRUNC((SUM(I36:I40)),2)</f>
        <v>0</v>
      </c>
      <c r="J35" s="9">
        <f t="shared" si="24"/>
        <v>0</v>
      </c>
      <c r="K35" s="9">
        <f t="shared" si="24"/>
        <v>0</v>
      </c>
      <c r="L35" s="10">
        <f t="shared" ref="L35:M35" si="25">I35</f>
        <v>0</v>
      </c>
      <c r="M35" s="10">
        <f t="shared" si="25"/>
        <v>0</v>
      </c>
    </row>
    <row r="36" spans="1:13" ht="26.4" x14ac:dyDescent="0.25">
      <c r="A36" s="11" t="s">
        <v>95</v>
      </c>
      <c r="B36" s="23">
        <v>97622</v>
      </c>
      <c r="C36" s="21" t="s">
        <v>96</v>
      </c>
      <c r="D36" s="12" t="s">
        <v>97</v>
      </c>
      <c r="E36" s="13">
        <v>0.26</v>
      </c>
      <c r="F36" s="43"/>
      <c r="G36" s="43"/>
      <c r="H36" s="14">
        <f t="shared" ref="H36:H40" si="26">TRUNC((F36+G36),2)</f>
        <v>0</v>
      </c>
      <c r="I36" s="15">
        <f t="shared" ref="I36:I40" si="27">TRUNC((F36*E36),2)</f>
        <v>0</v>
      </c>
      <c r="J36" s="15">
        <f t="shared" ref="J36:J40" si="28">TRUNC((G36*E36),2)</f>
        <v>0</v>
      </c>
      <c r="K36" s="15">
        <f t="shared" ref="K36:K40" si="29">TRUNC((I36+J36),2)</f>
        <v>0</v>
      </c>
    </row>
    <row r="37" spans="1:13" ht="39.6" x14ac:dyDescent="0.25">
      <c r="A37" s="11" t="s">
        <v>98</v>
      </c>
      <c r="B37" s="23">
        <v>103332</v>
      </c>
      <c r="C37" s="21" t="s">
        <v>99</v>
      </c>
      <c r="D37" s="12" t="s">
        <v>23</v>
      </c>
      <c r="E37" s="13">
        <v>1.3</v>
      </c>
      <c r="F37" s="43"/>
      <c r="G37" s="43"/>
      <c r="H37" s="14">
        <f t="shared" si="26"/>
        <v>0</v>
      </c>
      <c r="I37" s="15">
        <f t="shared" si="27"/>
        <v>0</v>
      </c>
      <c r="J37" s="15">
        <f t="shared" si="28"/>
        <v>0</v>
      </c>
      <c r="K37" s="15">
        <f t="shared" si="29"/>
        <v>0</v>
      </c>
    </row>
    <row r="38" spans="1:13" ht="39.6" x14ac:dyDescent="0.25">
      <c r="A38" s="11" t="s">
        <v>100</v>
      </c>
      <c r="B38" s="23">
        <v>87905</v>
      </c>
      <c r="C38" s="21" t="s">
        <v>101</v>
      </c>
      <c r="D38" s="12" t="s">
        <v>23</v>
      </c>
      <c r="E38" s="13">
        <v>2.6</v>
      </c>
      <c r="F38" s="43"/>
      <c r="G38" s="43"/>
      <c r="H38" s="14">
        <f t="shared" si="26"/>
        <v>0</v>
      </c>
      <c r="I38" s="15">
        <f t="shared" si="27"/>
        <v>0</v>
      </c>
      <c r="J38" s="15">
        <f t="shared" si="28"/>
        <v>0</v>
      </c>
      <c r="K38" s="15">
        <f t="shared" si="29"/>
        <v>0</v>
      </c>
    </row>
    <row r="39" spans="1:13" ht="39.6" x14ac:dyDescent="0.25">
      <c r="A39" s="11" t="s">
        <v>102</v>
      </c>
      <c r="B39" s="23">
        <v>87546</v>
      </c>
      <c r="C39" s="21" t="s">
        <v>103</v>
      </c>
      <c r="D39" s="12" t="s">
        <v>23</v>
      </c>
      <c r="E39" s="13">
        <v>2.6</v>
      </c>
      <c r="F39" s="46"/>
      <c r="G39" s="46"/>
      <c r="H39" s="14">
        <f t="shared" si="26"/>
        <v>0</v>
      </c>
      <c r="I39" s="15">
        <f t="shared" si="27"/>
        <v>0</v>
      </c>
      <c r="J39" s="15">
        <f t="shared" si="28"/>
        <v>0</v>
      </c>
      <c r="K39" s="15">
        <f t="shared" si="29"/>
        <v>0</v>
      </c>
    </row>
    <row r="40" spans="1:13" ht="26.4" x14ac:dyDescent="0.25">
      <c r="A40" s="11" t="s">
        <v>104</v>
      </c>
      <c r="B40" s="23">
        <v>101965</v>
      </c>
      <c r="C40" s="21" t="s">
        <v>105</v>
      </c>
      <c r="D40" s="12" t="s">
        <v>29</v>
      </c>
      <c r="E40" s="13">
        <v>1.5</v>
      </c>
      <c r="F40" s="43"/>
      <c r="G40" s="43"/>
      <c r="H40" s="14">
        <f t="shared" si="26"/>
        <v>0</v>
      </c>
      <c r="I40" s="15">
        <f t="shared" si="27"/>
        <v>0</v>
      </c>
      <c r="J40" s="15">
        <f t="shared" si="28"/>
        <v>0</v>
      </c>
      <c r="K40" s="15">
        <f t="shared" si="29"/>
        <v>0</v>
      </c>
    </row>
    <row r="41" spans="1:13" ht="26.4" x14ac:dyDescent="0.25">
      <c r="A41" s="6" t="s">
        <v>106</v>
      </c>
      <c r="B41" s="7"/>
      <c r="C41" s="6" t="s">
        <v>107</v>
      </c>
      <c r="D41" s="7"/>
      <c r="E41" s="8"/>
      <c r="F41" s="44"/>
      <c r="G41" s="44"/>
      <c r="H41" s="7"/>
      <c r="I41" s="9">
        <f t="shared" ref="I41:K41" si="30">TRUNC((SUM(I42:I46)),2)</f>
        <v>0</v>
      </c>
      <c r="J41" s="9">
        <f t="shared" si="30"/>
        <v>0</v>
      </c>
      <c r="K41" s="9">
        <f t="shared" si="30"/>
        <v>0</v>
      </c>
      <c r="L41" s="10">
        <f t="shared" ref="L41:M41" si="31">I41</f>
        <v>0</v>
      </c>
      <c r="M41" s="10">
        <f t="shared" si="31"/>
        <v>0</v>
      </c>
    </row>
    <row r="42" spans="1:13" ht="39.6" x14ac:dyDescent="0.25">
      <c r="A42" s="11" t="s">
        <v>108</v>
      </c>
      <c r="B42" s="23">
        <v>101795</v>
      </c>
      <c r="C42" s="21" t="s">
        <v>109</v>
      </c>
      <c r="D42" s="12" t="s">
        <v>16</v>
      </c>
      <c r="E42" s="13">
        <v>1</v>
      </c>
      <c r="F42" s="43"/>
      <c r="G42" s="43"/>
      <c r="H42" s="14">
        <f t="shared" ref="H42:H46" si="32">TRUNC((F42+G42),2)</f>
        <v>0</v>
      </c>
      <c r="I42" s="15">
        <f t="shared" ref="I42:I46" si="33">TRUNC((F42*E42),2)</f>
        <v>0</v>
      </c>
      <c r="J42" s="15">
        <f t="shared" ref="J42:J46" si="34">TRUNC((G42*E42),2)</f>
        <v>0</v>
      </c>
      <c r="K42" s="15">
        <f t="shared" ref="K42:K46" si="35">TRUNC((I42+J42),2)</f>
        <v>0</v>
      </c>
    </row>
    <row r="43" spans="1:13" ht="26.4" x14ac:dyDescent="0.25">
      <c r="A43" s="11" t="s">
        <v>110</v>
      </c>
      <c r="B43" s="23">
        <v>101798</v>
      </c>
      <c r="C43" s="21" t="s">
        <v>111</v>
      </c>
      <c r="D43" s="12" t="s">
        <v>16</v>
      </c>
      <c r="E43" s="13">
        <v>1</v>
      </c>
      <c r="F43" s="43"/>
      <c r="G43" s="43"/>
      <c r="H43" s="14">
        <f t="shared" si="32"/>
        <v>0</v>
      </c>
      <c r="I43" s="15">
        <f t="shared" si="33"/>
        <v>0</v>
      </c>
      <c r="J43" s="15">
        <f t="shared" si="34"/>
        <v>0</v>
      </c>
      <c r="K43" s="15">
        <f t="shared" si="35"/>
        <v>0</v>
      </c>
    </row>
    <row r="44" spans="1:13" ht="34.5" customHeight="1" x14ac:dyDescent="0.25">
      <c r="A44" s="11" t="s">
        <v>112</v>
      </c>
      <c r="B44" s="23" t="s">
        <v>113</v>
      </c>
      <c r="C44" s="21" t="s">
        <v>114</v>
      </c>
      <c r="D44" s="12" t="s">
        <v>23</v>
      </c>
      <c r="E44" s="13">
        <v>5</v>
      </c>
      <c r="F44" s="43"/>
      <c r="G44" s="43"/>
      <c r="H44" s="14">
        <f t="shared" si="32"/>
        <v>0</v>
      </c>
      <c r="I44" s="15">
        <f t="shared" si="33"/>
        <v>0</v>
      </c>
      <c r="J44" s="15">
        <f t="shared" si="34"/>
        <v>0</v>
      </c>
      <c r="K44" s="15">
        <f t="shared" si="35"/>
        <v>0</v>
      </c>
    </row>
    <row r="45" spans="1:13" ht="56.25" customHeight="1" x14ac:dyDescent="0.25">
      <c r="A45" s="11" t="s">
        <v>115</v>
      </c>
      <c r="B45" s="23">
        <v>94210</v>
      </c>
      <c r="C45" s="21" t="s">
        <v>116</v>
      </c>
      <c r="D45" s="12" t="s">
        <v>23</v>
      </c>
      <c r="E45" s="13">
        <v>5</v>
      </c>
      <c r="F45" s="43"/>
      <c r="G45" s="43"/>
      <c r="H45" s="14">
        <f t="shared" si="32"/>
        <v>0</v>
      </c>
      <c r="I45" s="15">
        <f t="shared" si="33"/>
        <v>0</v>
      </c>
      <c r="J45" s="15">
        <f t="shared" si="34"/>
        <v>0</v>
      </c>
      <c r="K45" s="15">
        <f t="shared" si="35"/>
        <v>0</v>
      </c>
    </row>
    <row r="46" spans="1:13" ht="37.5" customHeight="1" x14ac:dyDescent="0.25">
      <c r="A46" s="11" t="s">
        <v>117</v>
      </c>
      <c r="B46" s="23">
        <v>94231</v>
      </c>
      <c r="C46" s="21" t="s">
        <v>118</v>
      </c>
      <c r="D46" s="12" t="s">
        <v>29</v>
      </c>
      <c r="E46" s="13">
        <v>2.5</v>
      </c>
      <c r="F46" s="43"/>
      <c r="G46" s="43"/>
      <c r="H46" s="14">
        <f t="shared" si="32"/>
        <v>0</v>
      </c>
      <c r="I46" s="15">
        <f t="shared" si="33"/>
        <v>0</v>
      </c>
      <c r="J46" s="15">
        <f t="shared" si="34"/>
        <v>0</v>
      </c>
      <c r="K46" s="15">
        <f t="shared" si="35"/>
        <v>0</v>
      </c>
    </row>
    <row r="47" spans="1:13" ht="13.2" x14ac:dyDescent="0.25">
      <c r="A47" s="6" t="s">
        <v>119</v>
      </c>
      <c r="B47" s="7"/>
      <c r="C47" s="6" t="s">
        <v>120</v>
      </c>
      <c r="D47" s="7"/>
      <c r="E47" s="8"/>
      <c r="F47" s="44"/>
      <c r="G47" s="44"/>
      <c r="H47" s="7"/>
      <c r="I47" s="9">
        <f t="shared" ref="I47:K47" si="36">TRUNC((SUM(I48:I51)),2)</f>
        <v>0</v>
      </c>
      <c r="J47" s="9">
        <f t="shared" si="36"/>
        <v>0</v>
      </c>
      <c r="K47" s="9">
        <f t="shared" si="36"/>
        <v>0</v>
      </c>
      <c r="L47" s="10">
        <f t="shared" ref="L47:M47" si="37">I47</f>
        <v>0</v>
      </c>
      <c r="M47" s="10">
        <f t="shared" si="37"/>
        <v>0</v>
      </c>
    </row>
    <row r="48" spans="1:13" ht="26.4" x14ac:dyDescent="0.25">
      <c r="A48" s="11" t="s">
        <v>121</v>
      </c>
      <c r="B48" s="23">
        <v>93358</v>
      </c>
      <c r="C48" s="21" t="s">
        <v>122</v>
      </c>
      <c r="D48" s="12" t="s">
        <v>97</v>
      </c>
      <c r="E48" s="13">
        <v>2</v>
      </c>
      <c r="F48" s="43"/>
      <c r="G48" s="43"/>
      <c r="H48" s="14">
        <f t="shared" ref="H48:H51" si="38">TRUNC((F48+G48),2)</f>
        <v>0</v>
      </c>
      <c r="I48" s="15">
        <f t="shared" ref="I48:I51" si="39">TRUNC((F48*E48),2)</f>
        <v>0</v>
      </c>
      <c r="J48" s="15">
        <f t="shared" ref="J48:J51" si="40">TRUNC((G48*E48),2)</f>
        <v>0</v>
      </c>
      <c r="K48" s="15">
        <f t="shared" ref="K48:K51" si="41">TRUNC((I48+J48),2)</f>
        <v>0</v>
      </c>
    </row>
    <row r="49" spans="1:13" ht="39.6" x14ac:dyDescent="0.25">
      <c r="A49" s="11" t="s">
        <v>123</v>
      </c>
      <c r="B49" s="23">
        <v>101795</v>
      </c>
      <c r="C49" s="21" t="s">
        <v>109</v>
      </c>
      <c r="D49" s="12" t="s">
        <v>16</v>
      </c>
      <c r="E49" s="13">
        <v>1</v>
      </c>
      <c r="F49" s="43"/>
      <c r="G49" s="43"/>
      <c r="H49" s="14">
        <f t="shared" si="38"/>
        <v>0</v>
      </c>
      <c r="I49" s="15">
        <f t="shared" si="39"/>
        <v>0</v>
      </c>
      <c r="J49" s="15">
        <f t="shared" si="40"/>
        <v>0</v>
      </c>
      <c r="K49" s="15">
        <f t="shared" si="41"/>
        <v>0</v>
      </c>
    </row>
    <row r="50" spans="1:13" ht="26.4" x14ac:dyDescent="0.25">
      <c r="A50" s="11" t="s">
        <v>124</v>
      </c>
      <c r="B50" s="23">
        <v>101798</v>
      </c>
      <c r="C50" s="21" t="s">
        <v>111</v>
      </c>
      <c r="D50" s="12" t="s">
        <v>16</v>
      </c>
      <c r="E50" s="13">
        <v>1</v>
      </c>
      <c r="F50" s="43"/>
      <c r="G50" s="43"/>
      <c r="H50" s="14">
        <f t="shared" si="38"/>
        <v>0</v>
      </c>
      <c r="I50" s="15">
        <f t="shared" si="39"/>
        <v>0</v>
      </c>
      <c r="J50" s="15">
        <f t="shared" si="40"/>
        <v>0</v>
      </c>
      <c r="K50" s="15">
        <f t="shared" si="41"/>
        <v>0</v>
      </c>
    </row>
    <row r="51" spans="1:13" ht="26.4" x14ac:dyDescent="0.25">
      <c r="A51" s="11" t="s">
        <v>125</v>
      </c>
      <c r="B51" s="23">
        <v>93382</v>
      </c>
      <c r="C51" s="21" t="s">
        <v>126</v>
      </c>
      <c r="D51" s="12" t="s">
        <v>97</v>
      </c>
      <c r="E51" s="13">
        <v>2</v>
      </c>
      <c r="F51" s="43"/>
      <c r="G51" s="43"/>
      <c r="H51" s="14">
        <f t="shared" si="38"/>
        <v>0</v>
      </c>
      <c r="I51" s="15">
        <f t="shared" si="39"/>
        <v>0</v>
      </c>
      <c r="J51" s="15">
        <f t="shared" si="40"/>
        <v>0</v>
      </c>
      <c r="K51" s="15">
        <f t="shared" si="41"/>
        <v>0</v>
      </c>
    </row>
    <row r="52" spans="1:13" ht="13.2" x14ac:dyDescent="0.25">
      <c r="A52" s="6" t="s">
        <v>127</v>
      </c>
      <c r="B52" s="7"/>
      <c r="C52" s="6" t="s">
        <v>128</v>
      </c>
      <c r="D52" s="7"/>
      <c r="E52" s="8"/>
      <c r="F52" s="44"/>
      <c r="G52" s="44"/>
      <c r="H52" s="7"/>
      <c r="I52" s="9">
        <f t="shared" ref="I52:K52" si="42">TRUNC((SUM(I53:I61)),2)</f>
        <v>0</v>
      </c>
      <c r="J52" s="9">
        <f t="shared" si="42"/>
        <v>0</v>
      </c>
      <c r="K52" s="9">
        <f t="shared" si="42"/>
        <v>0</v>
      </c>
      <c r="L52" s="10">
        <f t="shared" ref="L52:M52" si="43">I52</f>
        <v>0</v>
      </c>
      <c r="M52" s="10">
        <f t="shared" si="43"/>
        <v>0</v>
      </c>
    </row>
    <row r="53" spans="1:13" ht="39.6" x14ac:dyDescent="0.25">
      <c r="A53" s="11" t="s">
        <v>129</v>
      </c>
      <c r="B53" s="23">
        <v>91834</v>
      </c>
      <c r="C53" s="21" t="s">
        <v>130</v>
      </c>
      <c r="D53" s="12" t="s">
        <v>29</v>
      </c>
      <c r="E53" s="13">
        <v>70</v>
      </c>
      <c r="F53" s="43"/>
      <c r="G53" s="43"/>
      <c r="H53" s="14">
        <f t="shared" ref="H53:H61" si="44">TRUNC((F53+G53),2)</f>
        <v>0</v>
      </c>
      <c r="I53" s="15">
        <f t="shared" ref="I53:I61" si="45">TRUNC((F53*E53),2)</f>
        <v>0</v>
      </c>
      <c r="J53" s="15">
        <f t="shared" ref="J53:J61" si="46">TRUNC((G53*E53),2)</f>
        <v>0</v>
      </c>
      <c r="K53" s="15">
        <f t="shared" ref="K53:K61" si="47">TRUNC((I53+J53),2)</f>
        <v>0</v>
      </c>
    </row>
    <row r="54" spans="1:13" ht="39" customHeight="1" x14ac:dyDescent="0.25">
      <c r="A54" s="11" t="s">
        <v>131</v>
      </c>
      <c r="B54" s="23">
        <v>91940</v>
      </c>
      <c r="C54" s="21" t="s">
        <v>132</v>
      </c>
      <c r="D54" s="12" t="s">
        <v>16</v>
      </c>
      <c r="E54" s="13">
        <v>6</v>
      </c>
      <c r="F54" s="43"/>
      <c r="G54" s="43"/>
      <c r="H54" s="14">
        <f t="shared" si="44"/>
        <v>0</v>
      </c>
      <c r="I54" s="15">
        <f t="shared" si="45"/>
        <v>0</v>
      </c>
      <c r="J54" s="15">
        <f t="shared" si="46"/>
        <v>0</v>
      </c>
      <c r="K54" s="15">
        <f t="shared" si="47"/>
        <v>0</v>
      </c>
    </row>
    <row r="55" spans="1:13" ht="35.25" customHeight="1" x14ac:dyDescent="0.25">
      <c r="A55" s="11" t="s">
        <v>133</v>
      </c>
      <c r="B55" s="23">
        <v>93358</v>
      </c>
      <c r="C55" s="21" t="s">
        <v>122</v>
      </c>
      <c r="D55" s="12" t="s">
        <v>97</v>
      </c>
      <c r="E55" s="13">
        <v>4.5</v>
      </c>
      <c r="F55" s="43"/>
      <c r="G55" s="43"/>
      <c r="H55" s="14">
        <f t="shared" si="44"/>
        <v>0</v>
      </c>
      <c r="I55" s="15">
        <f t="shared" si="45"/>
        <v>0</v>
      </c>
      <c r="J55" s="15">
        <f t="shared" si="46"/>
        <v>0</v>
      </c>
      <c r="K55" s="15">
        <f t="shared" si="47"/>
        <v>0</v>
      </c>
    </row>
    <row r="56" spans="1:13" ht="29.25" customHeight="1" x14ac:dyDescent="0.25">
      <c r="A56" s="11" t="s">
        <v>134</v>
      </c>
      <c r="B56" s="23">
        <v>104737</v>
      </c>
      <c r="C56" s="21" t="s">
        <v>135</v>
      </c>
      <c r="D56" s="12" t="s">
        <v>97</v>
      </c>
      <c r="E56" s="13">
        <v>4.5</v>
      </c>
      <c r="F56" s="43"/>
      <c r="G56" s="43"/>
      <c r="H56" s="14">
        <f t="shared" si="44"/>
        <v>0</v>
      </c>
      <c r="I56" s="15">
        <f t="shared" si="45"/>
        <v>0</v>
      </c>
      <c r="J56" s="15">
        <f t="shared" si="46"/>
        <v>0</v>
      </c>
      <c r="K56" s="15">
        <f t="shared" si="47"/>
        <v>0</v>
      </c>
    </row>
    <row r="57" spans="1:13" ht="37.5" customHeight="1" x14ac:dyDescent="0.25">
      <c r="A57" s="11" t="s">
        <v>136</v>
      </c>
      <c r="B57" s="23">
        <v>59414</v>
      </c>
      <c r="C57" s="21" t="s">
        <v>137</v>
      </c>
      <c r="D57" s="12" t="s">
        <v>29</v>
      </c>
      <c r="E57" s="13">
        <v>15</v>
      </c>
      <c r="F57" s="43"/>
      <c r="G57" s="43"/>
      <c r="H57" s="14">
        <f t="shared" si="44"/>
        <v>0</v>
      </c>
      <c r="I57" s="15">
        <f t="shared" si="45"/>
        <v>0</v>
      </c>
      <c r="J57" s="15">
        <f t="shared" si="46"/>
        <v>0</v>
      </c>
      <c r="K57" s="15">
        <f t="shared" si="47"/>
        <v>0</v>
      </c>
    </row>
    <row r="58" spans="1:13" ht="33" customHeight="1" x14ac:dyDescent="0.25">
      <c r="A58" s="11" t="s">
        <v>138</v>
      </c>
      <c r="B58" s="23">
        <v>78028</v>
      </c>
      <c r="C58" s="21" t="s">
        <v>139</v>
      </c>
      <c r="D58" s="12" t="s">
        <v>29</v>
      </c>
      <c r="E58" s="13">
        <v>9</v>
      </c>
      <c r="F58" s="43"/>
      <c r="G58" s="43"/>
      <c r="H58" s="14">
        <f t="shared" si="44"/>
        <v>0</v>
      </c>
      <c r="I58" s="15">
        <f t="shared" si="45"/>
        <v>0</v>
      </c>
      <c r="J58" s="15">
        <f t="shared" si="46"/>
        <v>0</v>
      </c>
      <c r="K58" s="15">
        <f t="shared" si="47"/>
        <v>0</v>
      </c>
    </row>
    <row r="59" spans="1:13" ht="38.25" customHeight="1" x14ac:dyDescent="0.25">
      <c r="A59" s="11" t="s">
        <v>140</v>
      </c>
      <c r="B59" s="23">
        <v>97628</v>
      </c>
      <c r="C59" s="21" t="s">
        <v>141</v>
      </c>
      <c r="D59" s="12" t="s">
        <v>97</v>
      </c>
      <c r="E59" s="13">
        <v>1</v>
      </c>
      <c r="F59" s="43"/>
      <c r="G59" s="43"/>
      <c r="H59" s="14">
        <f t="shared" si="44"/>
        <v>0</v>
      </c>
      <c r="I59" s="15">
        <f t="shared" si="45"/>
        <v>0</v>
      </c>
      <c r="J59" s="15">
        <f t="shared" si="46"/>
        <v>0</v>
      </c>
      <c r="K59" s="15">
        <f t="shared" si="47"/>
        <v>0</v>
      </c>
    </row>
    <row r="60" spans="1:13" ht="39.6" x14ac:dyDescent="0.25">
      <c r="A60" s="11" t="s">
        <v>142</v>
      </c>
      <c r="B60" s="23">
        <v>87769</v>
      </c>
      <c r="C60" s="21" t="s">
        <v>143</v>
      </c>
      <c r="D60" s="12" t="s">
        <v>23</v>
      </c>
      <c r="E60" s="13">
        <v>1</v>
      </c>
      <c r="F60" s="43"/>
      <c r="G60" s="43"/>
      <c r="H60" s="14">
        <f t="shared" si="44"/>
        <v>0</v>
      </c>
      <c r="I60" s="15">
        <f t="shared" si="45"/>
        <v>0</v>
      </c>
      <c r="J60" s="15">
        <f t="shared" si="46"/>
        <v>0</v>
      </c>
      <c r="K60" s="15">
        <f t="shared" si="47"/>
        <v>0</v>
      </c>
    </row>
    <row r="61" spans="1:13" ht="39.6" x14ac:dyDescent="0.25">
      <c r="A61" s="11" t="s">
        <v>144</v>
      </c>
      <c r="B61" s="23" t="s">
        <v>145</v>
      </c>
      <c r="C61" s="21" t="s">
        <v>146</v>
      </c>
      <c r="D61" s="12" t="s">
        <v>29</v>
      </c>
      <c r="E61" s="13">
        <v>3</v>
      </c>
      <c r="F61" s="43"/>
      <c r="G61" s="43"/>
      <c r="H61" s="14">
        <f t="shared" si="44"/>
        <v>0</v>
      </c>
      <c r="I61" s="15">
        <f t="shared" si="45"/>
        <v>0</v>
      </c>
      <c r="J61" s="15">
        <f t="shared" si="46"/>
        <v>0</v>
      </c>
      <c r="K61" s="15">
        <f t="shared" si="47"/>
        <v>0</v>
      </c>
    </row>
    <row r="62" spans="1:13" ht="13.2" x14ac:dyDescent="0.25">
      <c r="A62" s="6" t="s">
        <v>147</v>
      </c>
      <c r="B62" s="7"/>
      <c r="C62" s="6" t="s">
        <v>148</v>
      </c>
      <c r="D62" s="7"/>
      <c r="E62" s="8"/>
      <c r="F62" s="44"/>
      <c r="G62" s="44"/>
      <c r="H62" s="7"/>
      <c r="I62" s="9">
        <f t="shared" ref="I62:K62" si="48">TRUNC((SUM(I63:I79)),2)</f>
        <v>0</v>
      </c>
      <c r="J62" s="9">
        <f t="shared" si="48"/>
        <v>0</v>
      </c>
      <c r="K62" s="9">
        <f t="shared" si="48"/>
        <v>0</v>
      </c>
      <c r="L62" s="10">
        <f t="shared" ref="L62:M62" si="49">I62</f>
        <v>0</v>
      </c>
      <c r="M62" s="10">
        <f t="shared" si="49"/>
        <v>0</v>
      </c>
    </row>
    <row r="63" spans="1:13" ht="26.4" x14ac:dyDescent="0.25">
      <c r="A63" s="11" t="s">
        <v>149</v>
      </c>
      <c r="B63" s="23">
        <v>93654</v>
      </c>
      <c r="C63" s="21" t="s">
        <v>150</v>
      </c>
      <c r="D63" s="12" t="s">
        <v>16</v>
      </c>
      <c r="E63" s="13">
        <v>18</v>
      </c>
      <c r="F63" s="43"/>
      <c r="G63" s="43"/>
      <c r="H63" s="14">
        <f t="shared" ref="H63:H79" si="50">TRUNC((F63+G63),2)</f>
        <v>0</v>
      </c>
      <c r="I63" s="15">
        <f t="shared" ref="I63:I79" si="51">TRUNC((F63*E63),2)</f>
        <v>0</v>
      </c>
      <c r="J63" s="15">
        <f t="shared" ref="J63:J79" si="52">TRUNC((G63*E63),2)</f>
        <v>0</v>
      </c>
      <c r="K63" s="15">
        <f t="shared" ref="K63:K79" si="53">TRUNC((I63+J63),2)</f>
        <v>0</v>
      </c>
    </row>
    <row r="64" spans="1:13" ht="26.4" x14ac:dyDescent="0.25">
      <c r="A64" s="11" t="s">
        <v>151</v>
      </c>
      <c r="B64" s="23">
        <v>93655</v>
      </c>
      <c r="C64" s="21" t="s">
        <v>152</v>
      </c>
      <c r="D64" s="12" t="s">
        <v>16</v>
      </c>
      <c r="E64" s="13">
        <v>22</v>
      </c>
      <c r="F64" s="43"/>
      <c r="G64" s="43"/>
      <c r="H64" s="14">
        <f t="shared" si="50"/>
        <v>0</v>
      </c>
      <c r="I64" s="15">
        <f t="shared" si="51"/>
        <v>0</v>
      </c>
      <c r="J64" s="15">
        <f t="shared" si="52"/>
        <v>0</v>
      </c>
      <c r="K64" s="15">
        <f t="shared" si="53"/>
        <v>0</v>
      </c>
    </row>
    <row r="65" spans="1:13" ht="26.4" x14ac:dyDescent="0.25">
      <c r="A65" s="11" t="s">
        <v>153</v>
      </c>
      <c r="B65" s="23">
        <v>93662</v>
      </c>
      <c r="C65" s="21" t="s">
        <v>154</v>
      </c>
      <c r="D65" s="12" t="s">
        <v>16</v>
      </c>
      <c r="E65" s="13">
        <v>28</v>
      </c>
      <c r="F65" s="43"/>
      <c r="G65" s="43"/>
      <c r="H65" s="14">
        <f t="shared" si="50"/>
        <v>0</v>
      </c>
      <c r="I65" s="15">
        <f t="shared" si="51"/>
        <v>0</v>
      </c>
      <c r="J65" s="15">
        <f t="shared" si="52"/>
        <v>0</v>
      </c>
      <c r="K65" s="15">
        <f t="shared" si="53"/>
        <v>0</v>
      </c>
    </row>
    <row r="66" spans="1:13" ht="26.4" x14ac:dyDescent="0.25">
      <c r="A66" s="11" t="s">
        <v>155</v>
      </c>
      <c r="B66" s="23">
        <v>93665</v>
      </c>
      <c r="C66" s="21" t="s">
        <v>156</v>
      </c>
      <c r="D66" s="12" t="s">
        <v>16</v>
      </c>
      <c r="E66" s="13">
        <v>3</v>
      </c>
      <c r="F66" s="43"/>
      <c r="G66" s="43"/>
      <c r="H66" s="14">
        <f t="shared" si="50"/>
        <v>0</v>
      </c>
      <c r="I66" s="15">
        <f t="shared" si="51"/>
        <v>0</v>
      </c>
      <c r="J66" s="15">
        <f t="shared" si="52"/>
        <v>0</v>
      </c>
      <c r="K66" s="15">
        <f t="shared" si="53"/>
        <v>0</v>
      </c>
    </row>
    <row r="67" spans="1:13" ht="26.4" x14ac:dyDescent="0.25">
      <c r="A67" s="11" t="s">
        <v>157</v>
      </c>
      <c r="B67" s="23">
        <v>93670</v>
      </c>
      <c r="C67" s="21" t="s">
        <v>158</v>
      </c>
      <c r="D67" s="12" t="s">
        <v>16</v>
      </c>
      <c r="E67" s="13">
        <v>7</v>
      </c>
      <c r="F67" s="43"/>
      <c r="G67" s="43"/>
      <c r="H67" s="14">
        <f t="shared" si="50"/>
        <v>0</v>
      </c>
      <c r="I67" s="15">
        <f t="shared" si="51"/>
        <v>0</v>
      </c>
      <c r="J67" s="15">
        <f t="shared" si="52"/>
        <v>0</v>
      </c>
      <c r="K67" s="15">
        <f t="shared" si="53"/>
        <v>0</v>
      </c>
    </row>
    <row r="68" spans="1:13" ht="26.4" x14ac:dyDescent="0.25">
      <c r="A68" s="11" t="s">
        <v>159</v>
      </c>
      <c r="B68" s="23">
        <v>93671</v>
      </c>
      <c r="C68" s="21" t="s">
        <v>160</v>
      </c>
      <c r="D68" s="12" t="s">
        <v>16</v>
      </c>
      <c r="E68" s="13">
        <v>1</v>
      </c>
      <c r="F68" s="43"/>
      <c r="G68" s="43"/>
      <c r="H68" s="14">
        <f t="shared" si="50"/>
        <v>0</v>
      </c>
      <c r="I68" s="15">
        <f t="shared" si="51"/>
        <v>0</v>
      </c>
      <c r="J68" s="15">
        <f t="shared" si="52"/>
        <v>0</v>
      </c>
      <c r="K68" s="15">
        <f t="shared" si="53"/>
        <v>0</v>
      </c>
    </row>
    <row r="69" spans="1:13" ht="26.4" x14ac:dyDescent="0.25">
      <c r="A69" s="11" t="s">
        <v>161</v>
      </c>
      <c r="B69" s="23">
        <v>93673</v>
      </c>
      <c r="C69" s="21" t="s">
        <v>162</v>
      </c>
      <c r="D69" s="12" t="s">
        <v>16</v>
      </c>
      <c r="E69" s="13">
        <v>4</v>
      </c>
      <c r="F69" s="43"/>
      <c r="G69" s="43"/>
      <c r="H69" s="14">
        <f t="shared" si="50"/>
        <v>0</v>
      </c>
      <c r="I69" s="15">
        <f t="shared" si="51"/>
        <v>0</v>
      </c>
      <c r="J69" s="15">
        <f t="shared" si="52"/>
        <v>0</v>
      </c>
      <c r="K69" s="15">
        <f t="shared" si="53"/>
        <v>0</v>
      </c>
    </row>
    <row r="70" spans="1:13" ht="26.4" x14ac:dyDescent="0.25">
      <c r="A70" s="11" t="s">
        <v>163</v>
      </c>
      <c r="B70" s="23">
        <v>101894</v>
      </c>
      <c r="C70" s="21" t="s">
        <v>164</v>
      </c>
      <c r="D70" s="12" t="s">
        <v>16</v>
      </c>
      <c r="E70" s="13">
        <v>6</v>
      </c>
      <c r="F70" s="43"/>
      <c r="G70" s="43"/>
      <c r="H70" s="14">
        <f t="shared" si="50"/>
        <v>0</v>
      </c>
      <c r="I70" s="15">
        <f t="shared" si="51"/>
        <v>0</v>
      </c>
      <c r="J70" s="15">
        <f t="shared" si="52"/>
        <v>0</v>
      </c>
      <c r="K70" s="15">
        <f t="shared" si="53"/>
        <v>0</v>
      </c>
    </row>
    <row r="71" spans="1:13" ht="26.4" x14ac:dyDescent="0.25">
      <c r="A71" s="11" t="s">
        <v>165</v>
      </c>
      <c r="B71" s="23">
        <v>101897</v>
      </c>
      <c r="C71" s="21" t="s">
        <v>166</v>
      </c>
      <c r="D71" s="12" t="s">
        <v>16</v>
      </c>
      <c r="E71" s="13">
        <v>2</v>
      </c>
      <c r="F71" s="43"/>
      <c r="G71" s="43"/>
      <c r="H71" s="14">
        <f t="shared" si="50"/>
        <v>0</v>
      </c>
      <c r="I71" s="15">
        <f t="shared" si="51"/>
        <v>0</v>
      </c>
      <c r="J71" s="15">
        <f t="shared" si="52"/>
        <v>0</v>
      </c>
      <c r="K71" s="15">
        <f t="shared" si="53"/>
        <v>0</v>
      </c>
    </row>
    <row r="72" spans="1:13" ht="26.4" x14ac:dyDescent="0.25">
      <c r="A72" s="11" t="s">
        <v>167</v>
      </c>
      <c r="B72" s="23">
        <v>101898</v>
      </c>
      <c r="C72" s="21" t="s">
        <v>168</v>
      </c>
      <c r="D72" s="12" t="s">
        <v>16</v>
      </c>
      <c r="E72" s="13">
        <v>1</v>
      </c>
      <c r="F72" s="43"/>
      <c r="G72" s="43"/>
      <c r="H72" s="14">
        <f t="shared" si="50"/>
        <v>0</v>
      </c>
      <c r="I72" s="15">
        <f t="shared" si="51"/>
        <v>0</v>
      </c>
      <c r="J72" s="15">
        <f t="shared" si="52"/>
        <v>0</v>
      </c>
      <c r="K72" s="15">
        <f t="shared" si="53"/>
        <v>0</v>
      </c>
    </row>
    <row r="73" spans="1:13" ht="24" x14ac:dyDescent="0.25">
      <c r="A73" s="11" t="s">
        <v>169</v>
      </c>
      <c r="B73" s="23" t="s">
        <v>170</v>
      </c>
      <c r="C73" s="21" t="s">
        <v>171</v>
      </c>
      <c r="D73" s="12" t="s">
        <v>16</v>
      </c>
      <c r="E73" s="13">
        <v>16</v>
      </c>
      <c r="F73" s="43"/>
      <c r="G73" s="43"/>
      <c r="H73" s="14">
        <f t="shared" si="50"/>
        <v>0</v>
      </c>
      <c r="I73" s="15">
        <f t="shared" si="51"/>
        <v>0</v>
      </c>
      <c r="J73" s="15">
        <f t="shared" si="52"/>
        <v>0</v>
      </c>
      <c r="K73" s="15">
        <f t="shared" si="53"/>
        <v>0</v>
      </c>
    </row>
    <row r="74" spans="1:13" ht="24" x14ac:dyDescent="0.25">
      <c r="A74" s="11" t="s">
        <v>172</v>
      </c>
      <c r="B74" s="23" t="s">
        <v>173</v>
      </c>
      <c r="C74" s="21" t="s">
        <v>174</v>
      </c>
      <c r="D74" s="12" t="s">
        <v>16</v>
      </c>
      <c r="E74" s="13">
        <v>4</v>
      </c>
      <c r="F74" s="43"/>
      <c r="G74" s="43"/>
      <c r="H74" s="14">
        <f t="shared" si="50"/>
        <v>0</v>
      </c>
      <c r="I74" s="15">
        <f t="shared" si="51"/>
        <v>0</v>
      </c>
      <c r="J74" s="15">
        <f t="shared" si="52"/>
        <v>0</v>
      </c>
      <c r="K74" s="15">
        <f t="shared" si="53"/>
        <v>0</v>
      </c>
    </row>
    <row r="75" spans="1:13" ht="26.4" x14ac:dyDescent="0.25">
      <c r="A75" s="11" t="s">
        <v>175</v>
      </c>
      <c r="B75" s="23" t="s">
        <v>176</v>
      </c>
      <c r="C75" s="21" t="s">
        <v>177</v>
      </c>
      <c r="D75" s="12" t="s">
        <v>16</v>
      </c>
      <c r="E75" s="13">
        <v>20</v>
      </c>
      <c r="F75" s="43"/>
      <c r="G75" s="43"/>
      <c r="H75" s="14">
        <f t="shared" si="50"/>
        <v>0</v>
      </c>
      <c r="I75" s="15">
        <f t="shared" si="51"/>
        <v>0</v>
      </c>
      <c r="J75" s="15">
        <f t="shared" si="52"/>
        <v>0</v>
      </c>
      <c r="K75" s="15">
        <f t="shared" si="53"/>
        <v>0</v>
      </c>
    </row>
    <row r="76" spans="1:13" ht="26.4" x14ac:dyDescent="0.25">
      <c r="A76" s="11" t="s">
        <v>178</v>
      </c>
      <c r="B76" s="23" t="s">
        <v>179</v>
      </c>
      <c r="C76" s="21" t="s">
        <v>180</v>
      </c>
      <c r="D76" s="12" t="s">
        <v>16</v>
      </c>
      <c r="E76" s="13">
        <v>2</v>
      </c>
      <c r="F76" s="43"/>
      <c r="G76" s="43"/>
      <c r="H76" s="14">
        <f t="shared" si="50"/>
        <v>0</v>
      </c>
      <c r="I76" s="15">
        <f t="shared" si="51"/>
        <v>0</v>
      </c>
      <c r="J76" s="15">
        <f t="shared" si="52"/>
        <v>0</v>
      </c>
      <c r="K76" s="15">
        <f t="shared" si="53"/>
        <v>0</v>
      </c>
    </row>
    <row r="77" spans="1:13" ht="39.6" x14ac:dyDescent="0.25">
      <c r="A77" s="11" t="s">
        <v>181</v>
      </c>
      <c r="B77" s="23" t="s">
        <v>182</v>
      </c>
      <c r="C77" s="21" t="s">
        <v>183</v>
      </c>
      <c r="D77" s="12" t="s">
        <v>184</v>
      </c>
      <c r="E77" s="13">
        <v>1</v>
      </c>
      <c r="F77" s="43"/>
      <c r="G77" s="43"/>
      <c r="H77" s="14">
        <f t="shared" si="50"/>
        <v>0</v>
      </c>
      <c r="I77" s="15">
        <f t="shared" si="51"/>
        <v>0</v>
      </c>
      <c r="J77" s="15">
        <f t="shared" si="52"/>
        <v>0</v>
      </c>
      <c r="K77" s="15">
        <f t="shared" si="53"/>
        <v>0</v>
      </c>
    </row>
    <row r="78" spans="1:13" ht="39.6" x14ac:dyDescent="0.25">
      <c r="A78" s="11" t="s">
        <v>185</v>
      </c>
      <c r="B78" s="23">
        <v>101878</v>
      </c>
      <c r="C78" s="21" t="s">
        <v>186</v>
      </c>
      <c r="D78" s="12" t="s">
        <v>16</v>
      </c>
      <c r="E78" s="13">
        <v>2</v>
      </c>
      <c r="F78" s="43"/>
      <c r="G78" s="43"/>
      <c r="H78" s="14">
        <f t="shared" si="50"/>
        <v>0</v>
      </c>
      <c r="I78" s="15">
        <f t="shared" si="51"/>
        <v>0</v>
      </c>
      <c r="J78" s="15">
        <f t="shared" si="52"/>
        <v>0</v>
      </c>
      <c r="K78" s="15">
        <f t="shared" si="53"/>
        <v>0</v>
      </c>
    </row>
    <row r="79" spans="1:13" ht="26.4" x14ac:dyDescent="0.25">
      <c r="A79" s="11" t="s">
        <v>187</v>
      </c>
      <c r="B79" s="23" t="s">
        <v>188</v>
      </c>
      <c r="C79" s="21" t="s">
        <v>189</v>
      </c>
      <c r="D79" s="12" t="s">
        <v>16</v>
      </c>
      <c r="E79" s="13">
        <v>3</v>
      </c>
      <c r="F79" s="43"/>
      <c r="G79" s="43"/>
      <c r="H79" s="14">
        <f t="shared" si="50"/>
        <v>0</v>
      </c>
      <c r="I79" s="15">
        <f t="shared" si="51"/>
        <v>0</v>
      </c>
      <c r="J79" s="15">
        <f t="shared" si="52"/>
        <v>0</v>
      </c>
      <c r="K79" s="15">
        <f t="shared" si="53"/>
        <v>0</v>
      </c>
    </row>
    <row r="80" spans="1:13" ht="13.2" x14ac:dyDescent="0.25">
      <c r="A80" s="6" t="s">
        <v>190</v>
      </c>
      <c r="B80" s="7"/>
      <c r="C80" s="6" t="s">
        <v>191</v>
      </c>
      <c r="D80" s="7"/>
      <c r="E80" s="8"/>
      <c r="F80" s="44"/>
      <c r="G80" s="44"/>
      <c r="H80" s="7"/>
      <c r="I80" s="9">
        <f t="shared" ref="I80:K80" si="54">TRUNC((SUM(I81:I84)),2)</f>
        <v>0</v>
      </c>
      <c r="J80" s="9">
        <f t="shared" si="54"/>
        <v>0</v>
      </c>
      <c r="K80" s="9">
        <f t="shared" si="54"/>
        <v>0</v>
      </c>
      <c r="L80" s="10">
        <f t="shared" ref="L80:M80" si="55">I80</f>
        <v>0</v>
      </c>
      <c r="M80" s="10">
        <f t="shared" si="55"/>
        <v>0</v>
      </c>
    </row>
    <row r="81" spans="1:13" ht="26.4" x14ac:dyDescent="0.25">
      <c r="A81" s="11" t="s">
        <v>192</v>
      </c>
      <c r="B81" s="23">
        <v>97633</v>
      </c>
      <c r="C81" s="21" t="s">
        <v>193</v>
      </c>
      <c r="D81" s="12" t="s">
        <v>23</v>
      </c>
      <c r="E81" s="13">
        <v>1</v>
      </c>
      <c r="F81" s="43"/>
      <c r="G81" s="43"/>
      <c r="H81" s="14">
        <f t="shared" ref="H81:H84" si="56">TRUNC((F81+G81),2)</f>
        <v>0</v>
      </c>
      <c r="I81" s="15">
        <f t="shared" ref="I81:I84" si="57">TRUNC((F81*E81),2)</f>
        <v>0</v>
      </c>
      <c r="J81" s="15">
        <f t="shared" ref="J81:J84" si="58">TRUNC((G81*E81),2)</f>
        <v>0</v>
      </c>
      <c r="K81" s="15">
        <f t="shared" ref="K81:K84" si="59">TRUNC((I81+J81),2)</f>
        <v>0</v>
      </c>
    </row>
    <row r="82" spans="1:13" ht="26.4" x14ac:dyDescent="0.25">
      <c r="A82" s="11" t="s">
        <v>194</v>
      </c>
      <c r="B82" s="23">
        <v>90447</v>
      </c>
      <c r="C82" s="21" t="s">
        <v>195</v>
      </c>
      <c r="D82" s="12" t="s">
        <v>29</v>
      </c>
      <c r="E82" s="13">
        <v>1</v>
      </c>
      <c r="F82" s="43"/>
      <c r="G82" s="43"/>
      <c r="H82" s="14">
        <f t="shared" si="56"/>
        <v>0</v>
      </c>
      <c r="I82" s="15">
        <f t="shared" si="57"/>
        <v>0</v>
      </c>
      <c r="J82" s="15">
        <f t="shared" si="58"/>
        <v>0</v>
      </c>
      <c r="K82" s="15">
        <f t="shared" si="59"/>
        <v>0</v>
      </c>
    </row>
    <row r="83" spans="1:13" ht="26.4" x14ac:dyDescent="0.25">
      <c r="A83" s="11" t="s">
        <v>196</v>
      </c>
      <c r="B83" s="23">
        <v>104766</v>
      </c>
      <c r="C83" s="21" t="s">
        <v>197</v>
      </c>
      <c r="D83" s="12" t="s">
        <v>29</v>
      </c>
      <c r="E83" s="13">
        <v>1</v>
      </c>
      <c r="F83" s="43"/>
      <c r="G83" s="43"/>
      <c r="H83" s="14">
        <f t="shared" si="56"/>
        <v>0</v>
      </c>
      <c r="I83" s="15">
        <f t="shared" si="57"/>
        <v>0</v>
      </c>
      <c r="J83" s="15">
        <f t="shared" si="58"/>
        <v>0</v>
      </c>
      <c r="K83" s="15">
        <f t="shared" si="59"/>
        <v>0</v>
      </c>
    </row>
    <row r="84" spans="1:13" ht="52.8" x14ac:dyDescent="0.25">
      <c r="A84" s="11" t="s">
        <v>198</v>
      </c>
      <c r="B84" s="23">
        <v>104724</v>
      </c>
      <c r="C84" s="21" t="s">
        <v>199</v>
      </c>
      <c r="D84" s="12" t="s">
        <v>23</v>
      </c>
      <c r="E84" s="13">
        <v>1</v>
      </c>
      <c r="F84" s="43"/>
      <c r="G84" s="43"/>
      <c r="H84" s="14">
        <f t="shared" si="56"/>
        <v>0</v>
      </c>
      <c r="I84" s="15">
        <f t="shared" si="57"/>
        <v>0</v>
      </c>
      <c r="J84" s="15">
        <f t="shared" si="58"/>
        <v>0</v>
      </c>
      <c r="K84" s="15">
        <f t="shared" si="59"/>
        <v>0</v>
      </c>
    </row>
    <row r="85" spans="1:13" ht="13.2" x14ac:dyDescent="0.25">
      <c r="A85" s="6" t="s">
        <v>200</v>
      </c>
      <c r="B85" s="7"/>
      <c r="C85" s="6" t="s">
        <v>201</v>
      </c>
      <c r="D85" s="7"/>
      <c r="E85" s="8"/>
      <c r="F85" s="44"/>
      <c r="G85" s="44"/>
      <c r="H85" s="7"/>
      <c r="I85" s="9">
        <f t="shared" ref="I85:K85" si="60">TRUNC((SUM(I86:I100)),2)</f>
        <v>0</v>
      </c>
      <c r="J85" s="9">
        <f t="shared" si="60"/>
        <v>0</v>
      </c>
      <c r="K85" s="9">
        <f t="shared" si="60"/>
        <v>0</v>
      </c>
      <c r="L85" s="10">
        <f t="shared" ref="L85:M85" si="61">I85</f>
        <v>0</v>
      </c>
      <c r="M85" s="10">
        <f t="shared" si="61"/>
        <v>0</v>
      </c>
    </row>
    <row r="86" spans="1:13" ht="26.4" x14ac:dyDescent="0.25">
      <c r="A86" s="11" t="s">
        <v>202</v>
      </c>
      <c r="B86" s="23">
        <v>92001</v>
      </c>
      <c r="C86" s="19" t="s">
        <v>203</v>
      </c>
      <c r="D86" s="12" t="s">
        <v>16</v>
      </c>
      <c r="E86" s="13">
        <v>96</v>
      </c>
      <c r="F86" s="43"/>
      <c r="G86" s="43"/>
      <c r="H86" s="14">
        <f t="shared" ref="H86:H100" si="62">TRUNC((F86+G86),2)</f>
        <v>0</v>
      </c>
      <c r="I86" s="15">
        <f t="shared" ref="I86:I100" si="63">TRUNC((F86*E86),2)</f>
        <v>0</v>
      </c>
      <c r="J86" s="15">
        <f t="shared" ref="J86:J100" si="64">TRUNC((G86*E86),2)</f>
        <v>0</v>
      </c>
      <c r="K86" s="15">
        <f t="shared" ref="K86:K100" si="65">TRUNC((I86+J86),2)</f>
        <v>0</v>
      </c>
    </row>
    <row r="87" spans="1:13" ht="26.4" x14ac:dyDescent="0.25">
      <c r="A87" s="11" t="s">
        <v>204</v>
      </c>
      <c r="B87" s="23">
        <v>92001</v>
      </c>
      <c r="C87" s="19" t="s">
        <v>205</v>
      </c>
      <c r="D87" s="12" t="s">
        <v>16</v>
      </c>
      <c r="E87" s="13">
        <v>23</v>
      </c>
      <c r="F87" s="43"/>
      <c r="G87" s="43"/>
      <c r="H87" s="14">
        <f t="shared" si="62"/>
        <v>0</v>
      </c>
      <c r="I87" s="15">
        <f t="shared" si="63"/>
        <v>0</v>
      </c>
      <c r="J87" s="15">
        <f t="shared" si="64"/>
        <v>0</v>
      </c>
      <c r="K87" s="15">
        <f t="shared" si="65"/>
        <v>0</v>
      </c>
    </row>
    <row r="88" spans="1:13" ht="39.6" x14ac:dyDescent="0.25">
      <c r="A88" s="11" t="s">
        <v>206</v>
      </c>
      <c r="B88" s="23">
        <v>92001</v>
      </c>
      <c r="C88" s="19" t="s">
        <v>207</v>
      </c>
      <c r="D88" s="12" t="s">
        <v>16</v>
      </c>
      <c r="E88" s="13">
        <v>37</v>
      </c>
      <c r="F88" s="43"/>
      <c r="G88" s="43"/>
      <c r="H88" s="14">
        <f t="shared" si="62"/>
        <v>0</v>
      </c>
      <c r="I88" s="15">
        <f t="shared" si="63"/>
        <v>0</v>
      </c>
      <c r="J88" s="15">
        <f t="shared" si="64"/>
        <v>0</v>
      </c>
      <c r="K88" s="15">
        <f t="shared" si="65"/>
        <v>0</v>
      </c>
    </row>
    <row r="89" spans="1:13" ht="39.6" x14ac:dyDescent="0.25">
      <c r="A89" s="11" t="s">
        <v>208</v>
      </c>
      <c r="B89" s="23">
        <v>92009</v>
      </c>
      <c r="C89" s="20" t="s">
        <v>209</v>
      </c>
      <c r="D89" s="12" t="s">
        <v>16</v>
      </c>
      <c r="E89" s="13">
        <v>6</v>
      </c>
      <c r="F89" s="43"/>
      <c r="G89" s="43"/>
      <c r="H89" s="14">
        <f t="shared" si="62"/>
        <v>0</v>
      </c>
      <c r="I89" s="15">
        <f t="shared" si="63"/>
        <v>0</v>
      </c>
      <c r="J89" s="15">
        <f t="shared" si="64"/>
        <v>0</v>
      </c>
      <c r="K89" s="15">
        <f t="shared" si="65"/>
        <v>0</v>
      </c>
    </row>
    <row r="90" spans="1:13" ht="39.6" x14ac:dyDescent="0.25">
      <c r="A90" s="11" t="s">
        <v>210</v>
      </c>
      <c r="B90" s="23" t="s">
        <v>211</v>
      </c>
      <c r="C90" s="20" t="s">
        <v>212</v>
      </c>
      <c r="D90" s="12" t="s">
        <v>16</v>
      </c>
      <c r="E90" s="13">
        <v>6</v>
      </c>
      <c r="F90" s="43"/>
      <c r="G90" s="43"/>
      <c r="H90" s="14">
        <f t="shared" si="62"/>
        <v>0</v>
      </c>
      <c r="I90" s="15">
        <f t="shared" si="63"/>
        <v>0</v>
      </c>
      <c r="J90" s="15">
        <f t="shared" si="64"/>
        <v>0</v>
      </c>
      <c r="K90" s="15">
        <f t="shared" si="65"/>
        <v>0</v>
      </c>
    </row>
    <row r="91" spans="1:13" ht="26.4" x14ac:dyDescent="0.25">
      <c r="A91" s="11" t="s">
        <v>213</v>
      </c>
      <c r="B91" s="23">
        <v>91953</v>
      </c>
      <c r="C91" s="21" t="s">
        <v>214</v>
      </c>
      <c r="D91" s="12" t="s">
        <v>16</v>
      </c>
      <c r="E91" s="13">
        <v>15</v>
      </c>
      <c r="F91" s="43"/>
      <c r="G91" s="43"/>
      <c r="H91" s="14">
        <f t="shared" si="62"/>
        <v>0</v>
      </c>
      <c r="I91" s="15">
        <f t="shared" si="63"/>
        <v>0</v>
      </c>
      <c r="J91" s="15">
        <f t="shared" si="64"/>
        <v>0</v>
      </c>
      <c r="K91" s="15">
        <f t="shared" si="65"/>
        <v>0</v>
      </c>
    </row>
    <row r="92" spans="1:13" ht="26.4" x14ac:dyDescent="0.25">
      <c r="A92" s="11" t="s">
        <v>215</v>
      </c>
      <c r="B92" s="23" t="s">
        <v>216</v>
      </c>
      <c r="C92" s="21" t="s">
        <v>217</v>
      </c>
      <c r="D92" s="12" t="s">
        <v>16</v>
      </c>
      <c r="E92" s="13">
        <v>6</v>
      </c>
      <c r="F92" s="43"/>
      <c r="G92" s="43"/>
      <c r="H92" s="14">
        <f t="shared" si="62"/>
        <v>0</v>
      </c>
      <c r="I92" s="15">
        <f t="shared" si="63"/>
        <v>0</v>
      </c>
      <c r="J92" s="15">
        <f t="shared" si="64"/>
        <v>0</v>
      </c>
      <c r="K92" s="15">
        <f t="shared" si="65"/>
        <v>0</v>
      </c>
    </row>
    <row r="93" spans="1:13" ht="26.4" x14ac:dyDescent="0.25">
      <c r="A93" s="11" t="s">
        <v>218</v>
      </c>
      <c r="B93" s="23">
        <v>91967</v>
      </c>
      <c r="C93" s="21" t="s">
        <v>219</v>
      </c>
      <c r="D93" s="12" t="s">
        <v>16</v>
      </c>
      <c r="E93" s="13">
        <v>6</v>
      </c>
      <c r="F93" s="43"/>
      <c r="G93" s="43"/>
      <c r="H93" s="14">
        <f t="shared" si="62"/>
        <v>0</v>
      </c>
      <c r="I93" s="15">
        <f t="shared" si="63"/>
        <v>0</v>
      </c>
      <c r="J93" s="15">
        <f t="shared" si="64"/>
        <v>0</v>
      </c>
      <c r="K93" s="15">
        <f t="shared" si="65"/>
        <v>0</v>
      </c>
    </row>
    <row r="94" spans="1:13" ht="26.4" x14ac:dyDescent="0.25">
      <c r="A94" s="11" t="s">
        <v>220</v>
      </c>
      <c r="B94" s="23">
        <v>91955</v>
      </c>
      <c r="C94" s="21" t="s">
        <v>221</v>
      </c>
      <c r="D94" s="12" t="s">
        <v>16</v>
      </c>
      <c r="E94" s="13">
        <v>4</v>
      </c>
      <c r="F94" s="43"/>
      <c r="G94" s="43"/>
      <c r="H94" s="14">
        <f t="shared" si="62"/>
        <v>0</v>
      </c>
      <c r="I94" s="15">
        <f t="shared" si="63"/>
        <v>0</v>
      </c>
      <c r="J94" s="15">
        <f t="shared" si="64"/>
        <v>0</v>
      </c>
      <c r="K94" s="15">
        <f t="shared" si="65"/>
        <v>0</v>
      </c>
    </row>
    <row r="95" spans="1:13" ht="13.2" x14ac:dyDescent="0.25">
      <c r="A95" s="11" t="s">
        <v>222</v>
      </c>
      <c r="B95" s="23">
        <v>62101</v>
      </c>
      <c r="C95" s="21" t="s">
        <v>223</v>
      </c>
      <c r="D95" s="12" t="s">
        <v>16</v>
      </c>
      <c r="E95" s="13">
        <v>4</v>
      </c>
      <c r="F95" s="43"/>
      <c r="G95" s="43"/>
      <c r="H95" s="14">
        <f t="shared" si="62"/>
        <v>0</v>
      </c>
      <c r="I95" s="15">
        <f t="shared" si="63"/>
        <v>0</v>
      </c>
      <c r="J95" s="15">
        <f t="shared" si="64"/>
        <v>0</v>
      </c>
      <c r="K95" s="15">
        <f t="shared" si="65"/>
        <v>0</v>
      </c>
    </row>
    <row r="96" spans="1:13" ht="26.4" x14ac:dyDescent="0.25">
      <c r="A96" s="11" t="s">
        <v>224</v>
      </c>
      <c r="B96" s="23">
        <v>97597</v>
      </c>
      <c r="C96" s="21" t="s">
        <v>225</v>
      </c>
      <c r="D96" s="12" t="s">
        <v>16</v>
      </c>
      <c r="E96" s="13">
        <v>9</v>
      </c>
      <c r="F96" s="43"/>
      <c r="G96" s="43"/>
      <c r="H96" s="14">
        <f t="shared" si="62"/>
        <v>0</v>
      </c>
      <c r="I96" s="15">
        <f t="shared" si="63"/>
        <v>0</v>
      </c>
      <c r="J96" s="15">
        <f t="shared" si="64"/>
        <v>0</v>
      </c>
      <c r="K96" s="15">
        <f t="shared" si="65"/>
        <v>0</v>
      </c>
    </row>
    <row r="97" spans="1:13" ht="24" x14ac:dyDescent="0.25">
      <c r="A97" s="11" t="s">
        <v>226</v>
      </c>
      <c r="B97" s="23" t="s">
        <v>227</v>
      </c>
      <c r="C97" s="21" t="s">
        <v>228</v>
      </c>
      <c r="D97" s="12" t="s">
        <v>229</v>
      </c>
      <c r="E97" s="13">
        <v>1</v>
      </c>
      <c r="F97" s="43"/>
      <c r="G97" s="43"/>
      <c r="H97" s="14">
        <f t="shared" si="62"/>
        <v>0</v>
      </c>
      <c r="I97" s="15">
        <f t="shared" si="63"/>
        <v>0</v>
      </c>
      <c r="J97" s="15">
        <f t="shared" si="64"/>
        <v>0</v>
      </c>
      <c r="K97" s="15">
        <f t="shared" si="65"/>
        <v>0</v>
      </c>
    </row>
    <row r="98" spans="1:13" ht="13.2" x14ac:dyDescent="0.25">
      <c r="A98" s="11" t="s">
        <v>230</v>
      </c>
      <c r="B98" s="23" t="s">
        <v>231</v>
      </c>
      <c r="C98" s="21" t="s">
        <v>232</v>
      </c>
      <c r="D98" s="12" t="s">
        <v>16</v>
      </c>
      <c r="E98" s="13">
        <v>2</v>
      </c>
      <c r="F98" s="43"/>
      <c r="G98" s="43"/>
      <c r="H98" s="14">
        <f t="shared" si="62"/>
        <v>0</v>
      </c>
      <c r="I98" s="15">
        <f t="shared" si="63"/>
        <v>0</v>
      </c>
      <c r="J98" s="15">
        <f t="shared" si="64"/>
        <v>0</v>
      </c>
      <c r="K98" s="15">
        <f t="shared" si="65"/>
        <v>0</v>
      </c>
    </row>
    <row r="99" spans="1:13" ht="13.2" x14ac:dyDescent="0.25">
      <c r="A99" s="11" t="s">
        <v>233</v>
      </c>
      <c r="B99" s="23">
        <v>62007</v>
      </c>
      <c r="C99" s="21" t="s">
        <v>234</v>
      </c>
      <c r="D99" s="12" t="s">
        <v>16</v>
      </c>
      <c r="E99" s="13">
        <v>2</v>
      </c>
      <c r="F99" s="43"/>
      <c r="G99" s="43"/>
      <c r="H99" s="14">
        <f t="shared" si="62"/>
        <v>0</v>
      </c>
      <c r="I99" s="15">
        <f t="shared" si="63"/>
        <v>0</v>
      </c>
      <c r="J99" s="15">
        <f t="shared" si="64"/>
        <v>0</v>
      </c>
      <c r="K99" s="15">
        <f t="shared" si="65"/>
        <v>0</v>
      </c>
    </row>
    <row r="100" spans="1:13" ht="13.2" x14ac:dyDescent="0.25">
      <c r="A100" s="11" t="s">
        <v>235</v>
      </c>
      <c r="B100" s="23" t="s">
        <v>236</v>
      </c>
      <c r="C100" s="21" t="s">
        <v>237</v>
      </c>
      <c r="D100" s="12" t="s">
        <v>16</v>
      </c>
      <c r="E100" s="13">
        <v>1</v>
      </c>
      <c r="F100" s="43"/>
      <c r="G100" s="43"/>
      <c r="H100" s="14">
        <f t="shared" si="62"/>
        <v>0</v>
      </c>
      <c r="I100" s="15">
        <f t="shared" si="63"/>
        <v>0</v>
      </c>
      <c r="J100" s="15">
        <f t="shared" si="64"/>
        <v>0</v>
      </c>
      <c r="K100" s="15">
        <f t="shared" si="65"/>
        <v>0</v>
      </c>
    </row>
    <row r="101" spans="1:13" ht="13.2" x14ac:dyDescent="0.25">
      <c r="A101" s="6" t="s">
        <v>238</v>
      </c>
      <c r="B101" s="7"/>
      <c r="C101" s="6" t="s">
        <v>239</v>
      </c>
      <c r="D101" s="7"/>
      <c r="E101" s="8"/>
      <c r="F101" s="44"/>
      <c r="G101" s="44"/>
      <c r="H101" s="7"/>
      <c r="I101" s="9">
        <f t="shared" ref="I101:K101" si="66">TRUNC((SUM(I102:I114)),2)</f>
        <v>0</v>
      </c>
      <c r="J101" s="9">
        <f t="shared" si="66"/>
        <v>0</v>
      </c>
      <c r="K101" s="9">
        <f t="shared" si="66"/>
        <v>0</v>
      </c>
      <c r="L101" s="10">
        <f t="shared" ref="L101:M101" si="67">I101</f>
        <v>0</v>
      </c>
      <c r="M101" s="10">
        <f t="shared" si="67"/>
        <v>0</v>
      </c>
    </row>
    <row r="102" spans="1:13" ht="39.6" x14ac:dyDescent="0.25">
      <c r="A102" s="11" t="s">
        <v>240</v>
      </c>
      <c r="B102" s="23" t="s">
        <v>241</v>
      </c>
      <c r="C102" s="21" t="s">
        <v>242</v>
      </c>
      <c r="D102" s="12" t="s">
        <v>29</v>
      </c>
      <c r="E102" s="13">
        <v>1060</v>
      </c>
      <c r="F102" s="43"/>
      <c r="G102" s="43"/>
      <c r="H102" s="14">
        <f t="shared" ref="H102:H114" si="68">TRUNC((F102+G102),2)</f>
        <v>0</v>
      </c>
      <c r="I102" s="15">
        <f t="shared" ref="I102:I114" si="69">TRUNC((F102*E102),2)</f>
        <v>0</v>
      </c>
      <c r="J102" s="15">
        <f t="shared" ref="J102:J114" si="70">TRUNC((G102*E102),2)</f>
        <v>0</v>
      </c>
      <c r="K102" s="15">
        <f t="shared" ref="K102:K114" si="71">TRUNC((I102+J102),2)</f>
        <v>0</v>
      </c>
    </row>
    <row r="103" spans="1:13" ht="39.6" x14ac:dyDescent="0.25">
      <c r="A103" s="11" t="s">
        <v>243</v>
      </c>
      <c r="B103" s="23">
        <v>91926</v>
      </c>
      <c r="C103" s="21" t="s">
        <v>244</v>
      </c>
      <c r="D103" s="12" t="s">
        <v>29</v>
      </c>
      <c r="E103" s="13">
        <v>792</v>
      </c>
      <c r="F103" s="43"/>
      <c r="G103" s="43"/>
      <c r="H103" s="14">
        <f t="shared" si="68"/>
        <v>0</v>
      </c>
      <c r="I103" s="15">
        <f t="shared" si="69"/>
        <v>0</v>
      </c>
      <c r="J103" s="15">
        <f t="shared" si="70"/>
        <v>0</v>
      </c>
      <c r="K103" s="15">
        <f t="shared" si="71"/>
        <v>0</v>
      </c>
    </row>
    <row r="104" spans="1:13" ht="39.6" x14ac:dyDescent="0.25">
      <c r="A104" s="11" t="s">
        <v>245</v>
      </c>
      <c r="B104" s="23" t="s">
        <v>246</v>
      </c>
      <c r="C104" s="21" t="s">
        <v>247</v>
      </c>
      <c r="D104" s="12" t="s">
        <v>29</v>
      </c>
      <c r="E104" s="13">
        <v>100</v>
      </c>
      <c r="F104" s="43"/>
      <c r="G104" s="43"/>
      <c r="H104" s="14">
        <f t="shared" si="68"/>
        <v>0</v>
      </c>
      <c r="I104" s="15">
        <f t="shared" si="69"/>
        <v>0</v>
      </c>
      <c r="J104" s="15">
        <f t="shared" si="70"/>
        <v>0</v>
      </c>
      <c r="K104" s="15">
        <f t="shared" si="71"/>
        <v>0</v>
      </c>
    </row>
    <row r="105" spans="1:13" ht="39.6" x14ac:dyDescent="0.25">
      <c r="A105" s="11" t="s">
        <v>248</v>
      </c>
      <c r="B105" s="23">
        <v>91930</v>
      </c>
      <c r="C105" s="21" t="s">
        <v>249</v>
      </c>
      <c r="D105" s="12" t="s">
        <v>29</v>
      </c>
      <c r="E105" s="13">
        <v>85</v>
      </c>
      <c r="F105" s="43"/>
      <c r="G105" s="43"/>
      <c r="H105" s="14">
        <f t="shared" si="68"/>
        <v>0</v>
      </c>
      <c r="I105" s="15">
        <f t="shared" si="69"/>
        <v>0</v>
      </c>
      <c r="J105" s="15">
        <f t="shared" si="70"/>
        <v>0</v>
      </c>
      <c r="K105" s="15">
        <f t="shared" si="71"/>
        <v>0</v>
      </c>
    </row>
    <row r="106" spans="1:13" ht="39.6" x14ac:dyDescent="0.25">
      <c r="A106" s="11" t="s">
        <v>250</v>
      </c>
      <c r="B106" s="23">
        <v>91932</v>
      </c>
      <c r="C106" s="21" t="s">
        <v>251</v>
      </c>
      <c r="D106" s="12" t="s">
        <v>29</v>
      </c>
      <c r="E106" s="13">
        <v>135</v>
      </c>
      <c r="F106" s="43"/>
      <c r="G106" s="43"/>
      <c r="H106" s="14">
        <f t="shared" si="68"/>
        <v>0</v>
      </c>
      <c r="I106" s="15">
        <f t="shared" si="69"/>
        <v>0</v>
      </c>
      <c r="J106" s="15">
        <f t="shared" si="70"/>
        <v>0</v>
      </c>
      <c r="K106" s="15">
        <f t="shared" si="71"/>
        <v>0</v>
      </c>
    </row>
    <row r="107" spans="1:13" ht="39.6" x14ac:dyDescent="0.25">
      <c r="A107" s="11" t="s">
        <v>252</v>
      </c>
      <c r="B107" s="23">
        <v>91934</v>
      </c>
      <c r="C107" s="21" t="s">
        <v>253</v>
      </c>
      <c r="D107" s="12" t="s">
        <v>29</v>
      </c>
      <c r="E107" s="13">
        <v>10</v>
      </c>
      <c r="F107" s="43"/>
      <c r="G107" s="43"/>
      <c r="H107" s="14">
        <f t="shared" si="68"/>
        <v>0</v>
      </c>
      <c r="I107" s="15">
        <f t="shared" si="69"/>
        <v>0</v>
      </c>
      <c r="J107" s="15">
        <f t="shared" si="70"/>
        <v>0</v>
      </c>
      <c r="K107" s="15">
        <f t="shared" si="71"/>
        <v>0</v>
      </c>
    </row>
    <row r="108" spans="1:13" ht="26.4" x14ac:dyDescent="0.25">
      <c r="A108" s="11" t="s">
        <v>254</v>
      </c>
      <c r="B108" s="23" t="s">
        <v>255</v>
      </c>
      <c r="C108" s="21" t="s">
        <v>256</v>
      </c>
      <c r="D108" s="12" t="s">
        <v>29</v>
      </c>
      <c r="E108" s="13">
        <v>40</v>
      </c>
      <c r="F108" s="43"/>
      <c r="G108" s="43"/>
      <c r="H108" s="14">
        <f t="shared" si="68"/>
        <v>0</v>
      </c>
      <c r="I108" s="15">
        <f t="shared" si="69"/>
        <v>0</v>
      </c>
      <c r="J108" s="15">
        <f t="shared" si="70"/>
        <v>0</v>
      </c>
      <c r="K108" s="15">
        <f t="shared" si="71"/>
        <v>0</v>
      </c>
    </row>
    <row r="109" spans="1:13" ht="39.6" x14ac:dyDescent="0.25">
      <c r="A109" s="11" t="s">
        <v>257</v>
      </c>
      <c r="B109" s="23">
        <v>91931</v>
      </c>
      <c r="C109" s="21" t="s">
        <v>258</v>
      </c>
      <c r="D109" s="12" t="s">
        <v>29</v>
      </c>
      <c r="E109" s="13">
        <v>200</v>
      </c>
      <c r="F109" s="43"/>
      <c r="G109" s="43"/>
      <c r="H109" s="14">
        <f t="shared" si="68"/>
        <v>0</v>
      </c>
      <c r="I109" s="15">
        <f t="shared" si="69"/>
        <v>0</v>
      </c>
      <c r="J109" s="15">
        <f t="shared" si="70"/>
        <v>0</v>
      </c>
      <c r="K109" s="15">
        <f t="shared" si="71"/>
        <v>0</v>
      </c>
    </row>
    <row r="110" spans="1:13" ht="39.6" x14ac:dyDescent="0.25">
      <c r="A110" s="11" t="s">
        <v>259</v>
      </c>
      <c r="B110" s="23" t="s">
        <v>260</v>
      </c>
      <c r="C110" s="21" t="s">
        <v>261</v>
      </c>
      <c r="D110" s="12" t="s">
        <v>29</v>
      </c>
      <c r="E110" s="13">
        <v>140</v>
      </c>
      <c r="F110" s="43"/>
      <c r="G110" s="43"/>
      <c r="H110" s="14">
        <f t="shared" si="68"/>
        <v>0</v>
      </c>
      <c r="I110" s="15">
        <f t="shared" si="69"/>
        <v>0</v>
      </c>
      <c r="J110" s="15">
        <f t="shared" si="70"/>
        <v>0</v>
      </c>
      <c r="K110" s="15">
        <f t="shared" si="71"/>
        <v>0</v>
      </c>
    </row>
    <row r="111" spans="1:13" ht="39.6" x14ac:dyDescent="0.25">
      <c r="A111" s="11" t="s">
        <v>262</v>
      </c>
      <c r="B111" s="23">
        <v>91935</v>
      </c>
      <c r="C111" s="21" t="s">
        <v>263</v>
      </c>
      <c r="D111" s="12" t="s">
        <v>29</v>
      </c>
      <c r="E111" s="13">
        <v>250</v>
      </c>
      <c r="F111" s="43"/>
      <c r="G111" s="43"/>
      <c r="H111" s="14">
        <f t="shared" si="68"/>
        <v>0</v>
      </c>
      <c r="I111" s="15">
        <f t="shared" si="69"/>
        <v>0</v>
      </c>
      <c r="J111" s="15">
        <f t="shared" si="70"/>
        <v>0</v>
      </c>
      <c r="K111" s="15">
        <f t="shared" si="71"/>
        <v>0</v>
      </c>
    </row>
    <row r="112" spans="1:13" ht="39.6" x14ac:dyDescent="0.25">
      <c r="A112" s="11" t="s">
        <v>264</v>
      </c>
      <c r="B112" s="23">
        <v>101564</v>
      </c>
      <c r="C112" s="21" t="s">
        <v>265</v>
      </c>
      <c r="D112" s="12" t="s">
        <v>29</v>
      </c>
      <c r="E112" s="13">
        <v>17</v>
      </c>
      <c r="F112" s="43"/>
      <c r="G112" s="43"/>
      <c r="H112" s="14">
        <f t="shared" si="68"/>
        <v>0</v>
      </c>
      <c r="I112" s="15">
        <f t="shared" si="69"/>
        <v>0</v>
      </c>
      <c r="J112" s="15">
        <f t="shared" si="70"/>
        <v>0</v>
      </c>
      <c r="K112" s="15">
        <f t="shared" si="71"/>
        <v>0</v>
      </c>
    </row>
    <row r="113" spans="1:13" ht="39.6" x14ac:dyDescent="0.25">
      <c r="A113" s="11" t="s">
        <v>266</v>
      </c>
      <c r="B113" s="23">
        <v>101567</v>
      </c>
      <c r="C113" s="21" t="s">
        <v>267</v>
      </c>
      <c r="D113" s="12" t="s">
        <v>29</v>
      </c>
      <c r="E113" s="13">
        <v>68</v>
      </c>
      <c r="F113" s="43"/>
      <c r="G113" s="43"/>
      <c r="H113" s="14">
        <f t="shared" si="68"/>
        <v>0</v>
      </c>
      <c r="I113" s="15">
        <f t="shared" si="69"/>
        <v>0</v>
      </c>
      <c r="J113" s="15">
        <f t="shared" si="70"/>
        <v>0</v>
      </c>
      <c r="K113" s="15">
        <f t="shared" si="71"/>
        <v>0</v>
      </c>
    </row>
    <row r="114" spans="1:13" ht="26.4" x14ac:dyDescent="0.25">
      <c r="A114" s="11" t="s">
        <v>268</v>
      </c>
      <c r="B114" s="23" t="s">
        <v>269</v>
      </c>
      <c r="C114" s="21" t="s">
        <v>270</v>
      </c>
      <c r="D114" s="12" t="s">
        <v>16</v>
      </c>
      <c r="E114" s="13">
        <v>1</v>
      </c>
      <c r="F114" s="43"/>
      <c r="G114" s="43"/>
      <c r="H114" s="14">
        <f t="shared" si="68"/>
        <v>0</v>
      </c>
      <c r="I114" s="15">
        <f t="shared" si="69"/>
        <v>0</v>
      </c>
      <c r="J114" s="15">
        <f t="shared" si="70"/>
        <v>0</v>
      </c>
      <c r="K114" s="15">
        <f t="shared" si="71"/>
        <v>0</v>
      </c>
    </row>
    <row r="115" spans="1:13" ht="13.2" x14ac:dyDescent="0.25">
      <c r="A115" s="6" t="s">
        <v>271</v>
      </c>
      <c r="B115" s="16"/>
      <c r="C115" s="17" t="s">
        <v>272</v>
      </c>
      <c r="D115" s="16"/>
      <c r="E115" s="18"/>
      <c r="F115" s="45"/>
      <c r="G115" s="45"/>
      <c r="H115" s="16"/>
      <c r="I115" s="9">
        <f t="shared" ref="I115:K115" si="72">TRUNC((SUM(I116:I117)),2)</f>
        <v>0</v>
      </c>
      <c r="J115" s="9">
        <f t="shared" si="72"/>
        <v>0</v>
      </c>
      <c r="K115" s="9">
        <f t="shared" si="72"/>
        <v>0</v>
      </c>
      <c r="L115" s="10">
        <f t="shared" ref="L115:M115" si="73">I115</f>
        <v>0</v>
      </c>
      <c r="M115" s="10">
        <f t="shared" si="73"/>
        <v>0</v>
      </c>
    </row>
    <row r="116" spans="1:13" ht="52.8" x14ac:dyDescent="0.25">
      <c r="A116" s="11" t="s">
        <v>273</v>
      </c>
      <c r="B116" s="23" t="s">
        <v>274</v>
      </c>
      <c r="C116" s="21" t="s">
        <v>199</v>
      </c>
      <c r="D116" s="12" t="s">
        <v>23</v>
      </c>
      <c r="E116" s="13">
        <v>4</v>
      </c>
      <c r="F116" s="43"/>
      <c r="G116" s="43"/>
      <c r="H116" s="14">
        <f t="shared" ref="H116:H117" si="74">TRUNC((F116+G116),2)</f>
        <v>0</v>
      </c>
      <c r="I116" s="15">
        <f t="shared" ref="I116:I117" si="75">TRUNC((F116*E116),2)</f>
        <v>0</v>
      </c>
      <c r="J116" s="15">
        <f t="shared" ref="J116:J117" si="76">TRUNC((G116*E116),2)</f>
        <v>0</v>
      </c>
      <c r="K116" s="15">
        <f t="shared" ref="K116:K117" si="77">TRUNC((I116+J116),2)</f>
        <v>0</v>
      </c>
    </row>
    <row r="117" spans="1:13" ht="26.4" x14ac:dyDescent="0.25">
      <c r="A117" s="11" t="s">
        <v>275</v>
      </c>
      <c r="B117" s="23" t="s">
        <v>276</v>
      </c>
      <c r="C117" s="21" t="s">
        <v>277</v>
      </c>
      <c r="D117" s="12" t="s">
        <v>23</v>
      </c>
      <c r="E117" s="13">
        <v>2</v>
      </c>
      <c r="F117" s="43"/>
      <c r="G117" s="43"/>
      <c r="H117" s="14">
        <f t="shared" si="74"/>
        <v>0</v>
      </c>
      <c r="I117" s="15">
        <f t="shared" si="75"/>
        <v>0</v>
      </c>
      <c r="J117" s="15">
        <f t="shared" si="76"/>
        <v>0</v>
      </c>
      <c r="K117" s="15">
        <f t="shared" si="77"/>
        <v>0</v>
      </c>
    </row>
    <row r="118" spans="1:13" ht="13.2" x14ac:dyDescent="0.25">
      <c r="A118" s="6" t="s">
        <v>278</v>
      </c>
      <c r="B118" s="7"/>
      <c r="C118" s="6" t="s">
        <v>279</v>
      </c>
      <c r="D118" s="7"/>
      <c r="E118" s="8"/>
      <c r="F118" s="44"/>
      <c r="G118" s="44"/>
      <c r="H118" s="7"/>
      <c r="I118" s="9">
        <f t="shared" ref="I118:K118" si="78">TRUNC((SUM(I119:I122)),2)</f>
        <v>0</v>
      </c>
      <c r="J118" s="9">
        <f t="shared" si="78"/>
        <v>0</v>
      </c>
      <c r="K118" s="9">
        <f t="shared" si="78"/>
        <v>0</v>
      </c>
      <c r="L118" s="10">
        <f t="shared" ref="L118:M118" si="79">I118</f>
        <v>0</v>
      </c>
      <c r="M118" s="10">
        <f t="shared" si="79"/>
        <v>0</v>
      </c>
    </row>
    <row r="119" spans="1:13" ht="39.6" x14ac:dyDescent="0.25">
      <c r="A119" s="11" t="s">
        <v>280</v>
      </c>
      <c r="B119" s="23">
        <v>91845</v>
      </c>
      <c r="C119" s="21" t="s">
        <v>281</v>
      </c>
      <c r="D119" s="12" t="s">
        <v>29</v>
      </c>
      <c r="E119" s="13">
        <v>100</v>
      </c>
      <c r="F119" s="43"/>
      <c r="G119" s="43"/>
      <c r="H119" s="14">
        <f t="shared" ref="H119:H122" si="80">TRUNC((F119+G119),2)</f>
        <v>0</v>
      </c>
      <c r="I119" s="15">
        <f t="shared" ref="I119:I122" si="81">TRUNC((F119*E119),2)</f>
        <v>0</v>
      </c>
      <c r="J119" s="15">
        <f t="shared" ref="J119:J122" si="82">TRUNC((G119*E119),2)</f>
        <v>0</v>
      </c>
      <c r="K119" s="15">
        <f t="shared" ref="K119:K122" si="83">TRUNC((I119+J119),2)</f>
        <v>0</v>
      </c>
    </row>
    <row r="120" spans="1:13" ht="26.4" x14ac:dyDescent="0.25">
      <c r="A120" s="11" t="s">
        <v>282</v>
      </c>
      <c r="B120" s="23">
        <v>95808</v>
      </c>
      <c r="C120" s="21" t="s">
        <v>283</v>
      </c>
      <c r="D120" s="12" t="s">
        <v>16</v>
      </c>
      <c r="E120" s="13">
        <v>12</v>
      </c>
      <c r="F120" s="43"/>
      <c r="G120" s="43"/>
      <c r="H120" s="14">
        <f t="shared" si="80"/>
        <v>0</v>
      </c>
      <c r="I120" s="15">
        <f t="shared" si="81"/>
        <v>0</v>
      </c>
      <c r="J120" s="15">
        <f t="shared" si="82"/>
        <v>0</v>
      </c>
      <c r="K120" s="15">
        <f t="shared" si="83"/>
        <v>0</v>
      </c>
    </row>
    <row r="121" spans="1:13" ht="26.4" x14ac:dyDescent="0.25">
      <c r="A121" s="11" t="s">
        <v>284</v>
      </c>
      <c r="B121" s="23">
        <v>104404</v>
      </c>
      <c r="C121" s="21" t="s">
        <v>285</v>
      </c>
      <c r="D121" s="12" t="s">
        <v>16</v>
      </c>
      <c r="E121" s="13">
        <v>3</v>
      </c>
      <c r="F121" s="43"/>
      <c r="G121" s="43"/>
      <c r="H121" s="14">
        <f t="shared" si="80"/>
        <v>0</v>
      </c>
      <c r="I121" s="15">
        <f t="shared" si="81"/>
        <v>0</v>
      </c>
      <c r="J121" s="15">
        <f t="shared" si="82"/>
        <v>0</v>
      </c>
      <c r="K121" s="15">
        <f t="shared" si="83"/>
        <v>0</v>
      </c>
    </row>
    <row r="122" spans="1:13" ht="26.4" x14ac:dyDescent="0.25">
      <c r="A122" s="11" t="s">
        <v>286</v>
      </c>
      <c r="B122" s="23" t="s">
        <v>287</v>
      </c>
      <c r="C122" s="21" t="s">
        <v>288</v>
      </c>
      <c r="D122" s="12" t="s">
        <v>16</v>
      </c>
      <c r="E122" s="13">
        <v>2</v>
      </c>
      <c r="F122" s="43"/>
      <c r="G122" s="43"/>
      <c r="H122" s="14">
        <f t="shared" si="80"/>
        <v>0</v>
      </c>
      <c r="I122" s="15">
        <f t="shared" si="81"/>
        <v>0</v>
      </c>
      <c r="J122" s="15">
        <f t="shared" si="82"/>
        <v>0</v>
      </c>
      <c r="K122" s="15">
        <f t="shared" si="83"/>
        <v>0</v>
      </c>
    </row>
    <row r="123" spans="1:13" ht="13.2" x14ac:dyDescent="0.25">
      <c r="A123" s="6" t="s">
        <v>289</v>
      </c>
      <c r="B123" s="7"/>
      <c r="C123" s="6" t="s">
        <v>290</v>
      </c>
      <c r="D123" s="7"/>
      <c r="E123" s="8"/>
      <c r="F123" s="44"/>
      <c r="G123" s="44"/>
      <c r="H123" s="7"/>
      <c r="I123" s="9">
        <f t="shared" ref="I123:K123" si="84">TRUNC((SUM(I124)),2)</f>
        <v>0</v>
      </c>
      <c r="J123" s="9">
        <f t="shared" si="84"/>
        <v>0</v>
      </c>
      <c r="K123" s="9">
        <f t="shared" si="84"/>
        <v>0</v>
      </c>
      <c r="L123" s="10">
        <f t="shared" ref="L123:M123" si="85">I123</f>
        <v>0</v>
      </c>
      <c r="M123" s="10">
        <f t="shared" si="85"/>
        <v>0</v>
      </c>
    </row>
    <row r="124" spans="1:13" ht="26.4" x14ac:dyDescent="0.25">
      <c r="A124" s="11" t="s">
        <v>291</v>
      </c>
      <c r="B124" s="23" t="s">
        <v>292</v>
      </c>
      <c r="C124" s="21" t="s">
        <v>293</v>
      </c>
      <c r="D124" s="12" t="s">
        <v>23</v>
      </c>
      <c r="E124" s="13">
        <v>85</v>
      </c>
      <c r="F124" s="43"/>
      <c r="G124" s="43"/>
      <c r="H124" s="14">
        <f>TRUNC((F124+G124),2)</f>
        <v>0</v>
      </c>
      <c r="I124" s="15">
        <f>TRUNC((F124*E124),2)</f>
        <v>0</v>
      </c>
      <c r="J124" s="15">
        <f>TRUNC((G124*E124),2)</f>
        <v>0</v>
      </c>
      <c r="K124" s="15">
        <f>TRUNC((I124+J124),2)</f>
        <v>0</v>
      </c>
    </row>
    <row r="125" spans="1:13" ht="13.2" x14ac:dyDescent="0.25">
      <c r="A125" s="6" t="s">
        <v>294</v>
      </c>
      <c r="B125" s="7"/>
      <c r="C125" s="6" t="s">
        <v>295</v>
      </c>
      <c r="D125" s="7"/>
      <c r="E125" s="8"/>
      <c r="F125" s="44"/>
      <c r="G125" s="44"/>
      <c r="H125" s="7"/>
      <c r="I125" s="9">
        <f t="shared" ref="I125:K125" si="86">TRUNC((SUM(I126:I127)),2)</f>
        <v>0</v>
      </c>
      <c r="J125" s="9">
        <f t="shared" si="86"/>
        <v>0</v>
      </c>
      <c r="K125" s="9">
        <f t="shared" si="86"/>
        <v>0</v>
      </c>
      <c r="L125" s="10">
        <f t="shared" ref="L125:M125" si="87">I125</f>
        <v>0</v>
      </c>
      <c r="M125" s="10">
        <f t="shared" si="87"/>
        <v>0</v>
      </c>
    </row>
    <row r="126" spans="1:13" ht="52.8" x14ac:dyDescent="0.25">
      <c r="A126" s="11" t="s">
        <v>296</v>
      </c>
      <c r="B126" s="23">
        <v>96359</v>
      </c>
      <c r="C126" s="21" t="s">
        <v>297</v>
      </c>
      <c r="D126" s="12" t="s">
        <v>23</v>
      </c>
      <c r="E126" s="13">
        <v>11.81</v>
      </c>
      <c r="F126" s="43"/>
      <c r="G126" s="43"/>
      <c r="H126" s="14">
        <f t="shared" ref="H126:H127" si="88">TRUNC((F126+G126),2)</f>
        <v>0</v>
      </c>
      <c r="I126" s="15">
        <f t="shared" ref="I126:I127" si="89">TRUNC((F126*E126),2)</f>
        <v>0</v>
      </c>
      <c r="J126" s="15">
        <f t="shared" ref="J126:J127" si="90">TRUNC((G126*E126),2)</f>
        <v>0</v>
      </c>
      <c r="K126" s="15">
        <f t="shared" ref="K126:K127" si="91">TRUNC((I126+J126),2)</f>
        <v>0</v>
      </c>
    </row>
    <row r="127" spans="1:13" ht="36" x14ac:dyDescent="0.25">
      <c r="A127" s="11" t="s">
        <v>298</v>
      </c>
      <c r="B127" s="23" t="s">
        <v>299</v>
      </c>
      <c r="C127" s="21" t="s">
        <v>300</v>
      </c>
      <c r="D127" s="12" t="s">
        <v>23</v>
      </c>
      <c r="E127" s="13">
        <f>E126</f>
        <v>11.81</v>
      </c>
      <c r="F127" s="43"/>
      <c r="G127" s="43"/>
      <c r="H127" s="14">
        <f t="shared" si="88"/>
        <v>0</v>
      </c>
      <c r="I127" s="15">
        <f t="shared" si="89"/>
        <v>0</v>
      </c>
      <c r="J127" s="15">
        <f t="shared" si="90"/>
        <v>0</v>
      </c>
      <c r="K127" s="15">
        <f t="shared" si="91"/>
        <v>0</v>
      </c>
    </row>
    <row r="128" spans="1:13" ht="13.2" x14ac:dyDescent="0.25">
      <c r="A128" s="6" t="s">
        <v>301</v>
      </c>
      <c r="B128" s="16"/>
      <c r="C128" s="17" t="s">
        <v>302</v>
      </c>
      <c r="D128" s="16"/>
      <c r="E128" s="18"/>
      <c r="F128" s="45"/>
      <c r="G128" s="45"/>
      <c r="H128" s="16"/>
      <c r="I128" s="9">
        <f t="shared" ref="I128:K128" si="92">TRUNC((SUM(I129)),2)</f>
        <v>0</v>
      </c>
      <c r="J128" s="9">
        <f t="shared" si="92"/>
        <v>0</v>
      </c>
      <c r="K128" s="9">
        <f t="shared" si="92"/>
        <v>0</v>
      </c>
      <c r="L128" s="10">
        <f t="shared" ref="L128:M128" si="93">I128</f>
        <v>0</v>
      </c>
      <c r="M128" s="10">
        <f t="shared" si="93"/>
        <v>0</v>
      </c>
    </row>
    <row r="129" spans="1:13" ht="52.8" x14ac:dyDescent="0.25">
      <c r="A129" s="11" t="s">
        <v>303</v>
      </c>
      <c r="B129" s="23" t="s">
        <v>274</v>
      </c>
      <c r="C129" s="21" t="s">
        <v>199</v>
      </c>
      <c r="D129" s="12" t="s">
        <v>23</v>
      </c>
      <c r="E129" s="13">
        <v>47</v>
      </c>
      <c r="F129" s="43"/>
      <c r="G129" s="43"/>
      <c r="H129" s="14">
        <f>TRUNC((F129+G129),2)</f>
        <v>0</v>
      </c>
      <c r="I129" s="15">
        <f>TRUNC((F129*E129),2)</f>
        <v>0</v>
      </c>
      <c r="J129" s="15">
        <f>TRUNC((G129*E129),2)</f>
        <v>0</v>
      </c>
      <c r="K129" s="15">
        <f>TRUNC((I129+J129),2)</f>
        <v>0</v>
      </c>
    </row>
    <row r="130" spans="1:13" ht="13.2" x14ac:dyDescent="0.25">
      <c r="A130" s="6" t="s">
        <v>304</v>
      </c>
      <c r="B130" s="7"/>
      <c r="C130" s="6" t="s">
        <v>305</v>
      </c>
      <c r="D130" s="7"/>
      <c r="E130" s="8"/>
      <c r="F130" s="44"/>
      <c r="G130" s="44"/>
      <c r="H130" s="7"/>
      <c r="I130" s="9">
        <f t="shared" ref="I130:K130" si="94">TRUNC((SUM(I131:I135)),2)</f>
        <v>0</v>
      </c>
      <c r="J130" s="9">
        <f t="shared" si="94"/>
        <v>0</v>
      </c>
      <c r="K130" s="9">
        <f t="shared" si="94"/>
        <v>0</v>
      </c>
      <c r="L130" s="10">
        <f t="shared" ref="L130:M130" si="95">I130</f>
        <v>0</v>
      </c>
      <c r="M130" s="10">
        <f t="shared" si="95"/>
        <v>0</v>
      </c>
    </row>
    <row r="131" spans="1:13" ht="39.6" x14ac:dyDescent="0.25">
      <c r="A131" s="11" t="s">
        <v>306</v>
      </c>
      <c r="B131" s="23" t="s">
        <v>307</v>
      </c>
      <c r="C131" s="21" t="s">
        <v>308</v>
      </c>
      <c r="D131" s="12" t="s">
        <v>16</v>
      </c>
      <c r="E131" s="13">
        <v>2</v>
      </c>
      <c r="F131" s="43"/>
      <c r="G131" s="43"/>
      <c r="H131" s="14">
        <f t="shared" ref="H131:H135" si="96">TRUNC((F131+G131),2)</f>
        <v>0</v>
      </c>
      <c r="I131" s="15">
        <f t="shared" ref="I131:I135" si="97">TRUNC((F131*E131),2)</f>
        <v>0</v>
      </c>
      <c r="J131" s="15">
        <f t="shared" ref="J131:J135" si="98">TRUNC((G131*E131),2)</f>
        <v>0</v>
      </c>
      <c r="K131" s="15">
        <f t="shared" ref="K131:K135" si="99">TRUNC((I131+J131),2)</f>
        <v>0</v>
      </c>
    </row>
    <row r="132" spans="1:13" ht="39.6" x14ac:dyDescent="0.25">
      <c r="A132" s="11" t="s">
        <v>309</v>
      </c>
      <c r="B132" s="23">
        <v>96842</v>
      </c>
      <c r="C132" s="21" t="s">
        <v>310</v>
      </c>
      <c r="D132" s="12" t="s">
        <v>16</v>
      </c>
      <c r="E132" s="13">
        <v>3</v>
      </c>
      <c r="F132" s="43"/>
      <c r="G132" s="43"/>
      <c r="H132" s="14">
        <f t="shared" si="96"/>
        <v>0</v>
      </c>
      <c r="I132" s="15">
        <f t="shared" si="97"/>
        <v>0</v>
      </c>
      <c r="J132" s="15">
        <f t="shared" si="98"/>
        <v>0</v>
      </c>
      <c r="K132" s="15">
        <f t="shared" si="99"/>
        <v>0</v>
      </c>
    </row>
    <row r="133" spans="1:13" ht="26.4" x14ac:dyDescent="0.25">
      <c r="A133" s="11" t="s">
        <v>311</v>
      </c>
      <c r="B133" s="23">
        <v>96860</v>
      </c>
      <c r="C133" s="21" t="s">
        <v>312</v>
      </c>
      <c r="D133" s="12" t="s">
        <v>16</v>
      </c>
      <c r="E133" s="13">
        <v>1</v>
      </c>
      <c r="F133" s="43"/>
      <c r="G133" s="43"/>
      <c r="H133" s="14">
        <f t="shared" si="96"/>
        <v>0</v>
      </c>
      <c r="I133" s="15">
        <f t="shared" si="97"/>
        <v>0</v>
      </c>
      <c r="J133" s="15">
        <f t="shared" si="98"/>
        <v>0</v>
      </c>
      <c r="K133" s="15">
        <f t="shared" si="99"/>
        <v>0</v>
      </c>
    </row>
    <row r="134" spans="1:13" ht="39.6" x14ac:dyDescent="0.25">
      <c r="A134" s="11" t="s">
        <v>313</v>
      </c>
      <c r="B134" s="23">
        <v>96861</v>
      </c>
      <c r="C134" s="21" t="s">
        <v>314</v>
      </c>
      <c r="D134" s="12" t="s">
        <v>16</v>
      </c>
      <c r="E134" s="13">
        <v>1</v>
      </c>
      <c r="F134" s="43"/>
      <c r="G134" s="43"/>
      <c r="H134" s="14">
        <f t="shared" si="96"/>
        <v>0</v>
      </c>
      <c r="I134" s="15">
        <f t="shared" si="97"/>
        <v>0</v>
      </c>
      <c r="J134" s="15">
        <f t="shared" si="98"/>
        <v>0</v>
      </c>
      <c r="K134" s="15">
        <f t="shared" si="99"/>
        <v>0</v>
      </c>
    </row>
    <row r="135" spans="1:13" ht="26.4" x14ac:dyDescent="0.25">
      <c r="A135" s="11" t="s">
        <v>315</v>
      </c>
      <c r="B135" s="23">
        <v>96799</v>
      </c>
      <c r="C135" s="21" t="s">
        <v>316</v>
      </c>
      <c r="D135" s="12" t="s">
        <v>29</v>
      </c>
      <c r="E135" s="13">
        <v>8</v>
      </c>
      <c r="F135" s="43"/>
      <c r="G135" s="43"/>
      <c r="H135" s="14">
        <f t="shared" si="96"/>
        <v>0</v>
      </c>
      <c r="I135" s="15">
        <f t="shared" si="97"/>
        <v>0</v>
      </c>
      <c r="J135" s="15">
        <f t="shared" si="98"/>
        <v>0</v>
      </c>
      <c r="K135" s="15">
        <f t="shared" si="99"/>
        <v>0</v>
      </c>
    </row>
    <row r="136" spans="1:13" ht="13.2" x14ac:dyDescent="0.25">
      <c r="A136" s="6" t="s">
        <v>317</v>
      </c>
      <c r="B136" s="7"/>
      <c r="C136" s="6" t="s">
        <v>318</v>
      </c>
      <c r="D136" s="7"/>
      <c r="E136" s="8"/>
      <c r="F136" s="44"/>
      <c r="G136" s="44"/>
      <c r="H136" s="7"/>
      <c r="I136" s="9">
        <f t="shared" ref="I136:K136" si="100">TRUNC((SUM(I137:I138)),2)</f>
        <v>0</v>
      </c>
      <c r="J136" s="9">
        <f t="shared" si="100"/>
        <v>0</v>
      </c>
      <c r="K136" s="9">
        <f t="shared" si="100"/>
        <v>0</v>
      </c>
      <c r="L136" s="10">
        <f t="shared" ref="L136:M136" si="101">I136</f>
        <v>0</v>
      </c>
      <c r="M136" s="10">
        <f t="shared" si="101"/>
        <v>0</v>
      </c>
    </row>
    <row r="137" spans="1:13" ht="39.6" x14ac:dyDescent="0.25">
      <c r="A137" s="11" t="s">
        <v>319</v>
      </c>
      <c r="B137" s="23" t="s">
        <v>320</v>
      </c>
      <c r="C137" s="21" t="s">
        <v>321</v>
      </c>
      <c r="D137" s="12" t="s">
        <v>29</v>
      </c>
      <c r="E137" s="13">
        <v>13</v>
      </c>
      <c r="F137" s="43"/>
      <c r="G137" s="43"/>
      <c r="H137" s="14">
        <f t="shared" ref="H137:H138" si="102">TRUNC((F137+G137),2)</f>
        <v>0</v>
      </c>
      <c r="I137" s="15">
        <f t="shared" ref="I137:I138" si="103">TRUNC((F137*E137),2)</f>
        <v>0</v>
      </c>
      <c r="J137" s="15">
        <f t="shared" ref="J137:J138" si="104">TRUNC((G137*E137),2)</f>
        <v>0</v>
      </c>
      <c r="K137" s="15">
        <f t="shared" ref="K137:K138" si="105">TRUNC((I137+J137),2)</f>
        <v>0</v>
      </c>
    </row>
    <row r="138" spans="1:13" ht="26.4" x14ac:dyDescent="0.25">
      <c r="A138" s="11" t="s">
        <v>322</v>
      </c>
      <c r="B138" s="23" t="s">
        <v>323</v>
      </c>
      <c r="C138" s="21" t="s">
        <v>324</v>
      </c>
      <c r="D138" s="12" t="s">
        <v>23</v>
      </c>
      <c r="E138" s="13">
        <v>12.5</v>
      </c>
      <c r="F138" s="43"/>
      <c r="G138" s="43"/>
      <c r="H138" s="14">
        <f t="shared" si="102"/>
        <v>0</v>
      </c>
      <c r="I138" s="15">
        <f t="shared" si="103"/>
        <v>0</v>
      </c>
      <c r="J138" s="15">
        <f t="shared" si="104"/>
        <v>0</v>
      </c>
      <c r="K138" s="15">
        <f t="shared" si="105"/>
        <v>0</v>
      </c>
    </row>
    <row r="139" spans="1:13" ht="13.2" x14ac:dyDescent="0.25">
      <c r="A139" s="6" t="s">
        <v>325</v>
      </c>
      <c r="B139" s="7"/>
      <c r="C139" s="6" t="s">
        <v>326</v>
      </c>
      <c r="D139" s="7"/>
      <c r="E139" s="8"/>
      <c r="F139" s="44"/>
      <c r="G139" s="44"/>
      <c r="H139" s="7"/>
      <c r="I139" s="9">
        <f t="shared" ref="I139:K139" si="106">TRUNC((SUM(I140:I142)),2)</f>
        <v>0</v>
      </c>
      <c r="J139" s="9">
        <f t="shared" si="106"/>
        <v>0</v>
      </c>
      <c r="K139" s="9">
        <f t="shared" si="106"/>
        <v>0</v>
      </c>
      <c r="L139" s="10">
        <f t="shared" ref="L139:M139" si="107">I139</f>
        <v>0</v>
      </c>
      <c r="M139" s="10">
        <f t="shared" si="107"/>
        <v>0</v>
      </c>
    </row>
    <row r="140" spans="1:13" ht="26.4" x14ac:dyDescent="0.25">
      <c r="A140" s="11" t="s">
        <v>327</v>
      </c>
      <c r="B140" s="23" t="s">
        <v>14</v>
      </c>
      <c r="C140" s="21" t="s">
        <v>328</v>
      </c>
      <c r="D140" s="12" t="s">
        <v>16</v>
      </c>
      <c r="E140" s="13">
        <v>2</v>
      </c>
      <c r="F140" s="43"/>
      <c r="G140" s="43"/>
      <c r="H140" s="14">
        <f t="shared" ref="H140:H142" si="108">TRUNC((F140+G140),2)</f>
        <v>0</v>
      </c>
      <c r="I140" s="15">
        <f t="shared" ref="I140:I142" si="109">TRUNC((F140*E140),2)</f>
        <v>0</v>
      </c>
      <c r="J140" s="15">
        <f t="shared" ref="J140:J142" si="110">TRUNC((G140*E140),2)</f>
        <v>0</v>
      </c>
      <c r="K140" s="15">
        <f t="shared" ref="K140:K142" si="111">TRUNC((I140+J140),2)</f>
        <v>0</v>
      </c>
    </row>
    <row r="141" spans="1:13" ht="39.6" x14ac:dyDescent="0.25">
      <c r="A141" s="11" t="s">
        <v>329</v>
      </c>
      <c r="B141" s="23" t="s">
        <v>14</v>
      </c>
      <c r="C141" s="21" t="s">
        <v>330</v>
      </c>
      <c r="D141" s="12" t="s">
        <v>16</v>
      </c>
      <c r="E141" s="13">
        <v>1</v>
      </c>
      <c r="F141" s="43"/>
      <c r="G141" s="43"/>
      <c r="H141" s="14">
        <f t="shared" si="108"/>
        <v>0</v>
      </c>
      <c r="I141" s="15">
        <f t="shared" si="109"/>
        <v>0</v>
      </c>
      <c r="J141" s="15">
        <f t="shared" si="110"/>
        <v>0</v>
      </c>
      <c r="K141" s="15">
        <f t="shared" si="111"/>
        <v>0</v>
      </c>
    </row>
    <row r="142" spans="1:13" ht="26.4" x14ac:dyDescent="0.25">
      <c r="A142" s="11" t="s">
        <v>331</v>
      </c>
      <c r="B142" s="23">
        <v>100861</v>
      </c>
      <c r="C142" s="21" t="s">
        <v>332</v>
      </c>
      <c r="D142" s="12" t="s">
        <v>16</v>
      </c>
      <c r="E142" s="13">
        <v>2</v>
      </c>
      <c r="F142" s="43"/>
      <c r="G142" s="43"/>
      <c r="H142" s="14">
        <f t="shared" si="108"/>
        <v>0</v>
      </c>
      <c r="I142" s="15">
        <f t="shared" si="109"/>
        <v>0</v>
      </c>
      <c r="J142" s="15">
        <f t="shared" si="110"/>
        <v>0</v>
      </c>
      <c r="K142" s="15">
        <f t="shared" si="111"/>
        <v>0</v>
      </c>
    </row>
    <row r="143" spans="1:13" ht="13.2" x14ac:dyDescent="0.25">
      <c r="A143" s="6" t="s">
        <v>333</v>
      </c>
      <c r="B143" s="7"/>
      <c r="C143" s="6" t="s">
        <v>334</v>
      </c>
      <c r="D143" s="7"/>
      <c r="E143" s="8"/>
      <c r="F143" s="44"/>
      <c r="G143" s="44"/>
      <c r="H143" s="7"/>
      <c r="I143" s="9">
        <f t="shared" ref="I143:K143" si="112">TRUNC((SUM(I144:I145)),2)</f>
        <v>0</v>
      </c>
      <c r="J143" s="9">
        <f t="shared" si="112"/>
        <v>0</v>
      </c>
      <c r="K143" s="9">
        <f t="shared" si="112"/>
        <v>0</v>
      </c>
      <c r="L143" s="10">
        <f t="shared" ref="L143:M143" si="113">I143</f>
        <v>0</v>
      </c>
      <c r="M143" s="10">
        <f t="shared" si="113"/>
        <v>0</v>
      </c>
    </row>
    <row r="144" spans="1:13" ht="24" x14ac:dyDescent="0.25">
      <c r="A144" s="11" t="s">
        <v>335</v>
      </c>
      <c r="B144" s="23" t="s">
        <v>336</v>
      </c>
      <c r="C144" s="21" t="s">
        <v>337</v>
      </c>
      <c r="D144" s="12" t="s">
        <v>338</v>
      </c>
      <c r="E144" s="13">
        <v>450</v>
      </c>
      <c r="F144" s="46"/>
      <c r="G144" s="46"/>
      <c r="H144" s="14">
        <f t="shared" ref="H144:H145" si="114">TRUNC((F144+G144),2)</f>
        <v>0</v>
      </c>
      <c r="I144" s="15">
        <f t="shared" ref="I144:I145" si="115">TRUNC((F144*E144),2)</f>
        <v>0</v>
      </c>
      <c r="J144" s="15">
        <f t="shared" ref="J144:J145" si="116">TRUNC((G144*E144),2)</f>
        <v>0</v>
      </c>
      <c r="K144" s="15">
        <f t="shared" ref="K144:K145" si="117">TRUNC((I144+J144),2)</f>
        <v>0</v>
      </c>
    </row>
    <row r="145" spans="1:13" ht="24" x14ac:dyDescent="0.25">
      <c r="A145" s="11" t="s">
        <v>339</v>
      </c>
      <c r="B145" s="23" t="s">
        <v>340</v>
      </c>
      <c r="C145" s="21" t="s">
        <v>341</v>
      </c>
      <c r="D145" s="12" t="s">
        <v>338</v>
      </c>
      <c r="E145" s="13">
        <v>35</v>
      </c>
      <c r="F145" s="43"/>
      <c r="G145" s="43"/>
      <c r="H145" s="14">
        <f t="shared" si="114"/>
        <v>0</v>
      </c>
      <c r="I145" s="15">
        <f t="shared" si="115"/>
        <v>0</v>
      </c>
      <c r="J145" s="15">
        <f t="shared" si="116"/>
        <v>0</v>
      </c>
      <c r="K145" s="15">
        <f t="shared" si="117"/>
        <v>0</v>
      </c>
    </row>
    <row r="146" spans="1:13" ht="13.2" x14ac:dyDescent="0.25">
      <c r="A146" s="6" t="s">
        <v>342</v>
      </c>
      <c r="B146" s="7"/>
      <c r="C146" s="6" t="s">
        <v>343</v>
      </c>
      <c r="D146" s="7"/>
      <c r="E146" s="8"/>
      <c r="F146" s="44"/>
      <c r="G146" s="44"/>
      <c r="H146" s="7"/>
      <c r="I146" s="9">
        <f t="shared" ref="I146:K146" si="118">TRUNC((SUM(I147:I148)),2)</f>
        <v>0</v>
      </c>
      <c r="J146" s="9">
        <f t="shared" si="118"/>
        <v>0</v>
      </c>
      <c r="K146" s="9">
        <f t="shared" si="118"/>
        <v>0</v>
      </c>
      <c r="L146" s="10">
        <f t="shared" ref="L146:M146" si="119">I146</f>
        <v>0</v>
      </c>
      <c r="M146" s="10">
        <f t="shared" si="119"/>
        <v>0</v>
      </c>
    </row>
    <row r="147" spans="1:13" ht="34.5" customHeight="1" x14ac:dyDescent="0.25">
      <c r="A147" s="11" t="s">
        <v>344</v>
      </c>
      <c r="B147" s="23" t="s">
        <v>345</v>
      </c>
      <c r="C147" s="21" t="s">
        <v>193</v>
      </c>
      <c r="D147" s="12" t="s">
        <v>23</v>
      </c>
      <c r="E147" s="13">
        <v>5</v>
      </c>
      <c r="F147" s="43"/>
      <c r="G147" s="43"/>
      <c r="H147" s="14">
        <f t="shared" ref="H147:H148" si="120">TRUNC((F147+G147),2)</f>
        <v>0</v>
      </c>
      <c r="I147" s="15">
        <f t="shared" ref="I147:I148" si="121">TRUNC((F147*E147),2)</f>
        <v>0</v>
      </c>
      <c r="J147" s="15">
        <f t="shared" ref="J147:J148" si="122">TRUNC((G147*E147),2)</f>
        <v>0</v>
      </c>
      <c r="K147" s="15">
        <f t="shared" ref="K147:K148" si="123">TRUNC((I147+J147),2)</f>
        <v>0</v>
      </c>
    </row>
    <row r="148" spans="1:13" ht="38.25" customHeight="1" x14ac:dyDescent="0.25">
      <c r="A148" s="11" t="s">
        <v>346</v>
      </c>
      <c r="B148" s="23" t="s">
        <v>276</v>
      </c>
      <c r="C148" s="21" t="s">
        <v>277</v>
      </c>
      <c r="D148" s="12" t="s">
        <v>23</v>
      </c>
      <c r="E148" s="13">
        <f>42.53</f>
        <v>42.53</v>
      </c>
      <c r="F148" s="43"/>
      <c r="G148" s="43"/>
      <c r="H148" s="14">
        <f t="shared" si="120"/>
        <v>0</v>
      </c>
      <c r="I148" s="15">
        <f t="shared" si="121"/>
        <v>0</v>
      </c>
      <c r="J148" s="15">
        <f t="shared" si="122"/>
        <v>0</v>
      </c>
      <c r="K148" s="15">
        <f t="shared" si="123"/>
        <v>0</v>
      </c>
    </row>
    <row r="149" spans="1:13" ht="13.2" x14ac:dyDescent="0.25">
      <c r="A149" s="6" t="s">
        <v>347</v>
      </c>
      <c r="B149" s="7"/>
      <c r="C149" s="6" t="s">
        <v>348</v>
      </c>
      <c r="D149" s="7"/>
      <c r="E149" s="8"/>
      <c r="F149" s="44"/>
      <c r="G149" s="44"/>
      <c r="H149" s="7"/>
      <c r="I149" s="9">
        <f t="shared" ref="I149:K149" si="124">TRUNC((SUM(I150)),2)</f>
        <v>0</v>
      </c>
      <c r="J149" s="9">
        <f t="shared" si="124"/>
        <v>0</v>
      </c>
      <c r="K149" s="9">
        <f t="shared" si="124"/>
        <v>0</v>
      </c>
      <c r="L149" s="10">
        <f t="shared" ref="L149:M149" si="125">I149</f>
        <v>0</v>
      </c>
      <c r="M149" s="10">
        <f t="shared" si="125"/>
        <v>0</v>
      </c>
    </row>
    <row r="150" spans="1:13" ht="409.6" customHeight="1" x14ac:dyDescent="0.25">
      <c r="A150" s="11" t="s">
        <v>349</v>
      </c>
      <c r="B150" s="23" t="s">
        <v>14</v>
      </c>
      <c r="C150" s="21" t="s">
        <v>350</v>
      </c>
      <c r="D150" s="12" t="s">
        <v>16</v>
      </c>
      <c r="E150" s="13">
        <v>1</v>
      </c>
      <c r="F150" s="43"/>
      <c r="G150" s="43"/>
      <c r="H150" s="14">
        <f>TRUNC((F150+G150),2)</f>
        <v>0</v>
      </c>
      <c r="I150" s="15">
        <f>TRUNC((F150*E150),2)</f>
        <v>0</v>
      </c>
      <c r="J150" s="15">
        <f>TRUNC((G150*E150),2)</f>
        <v>0</v>
      </c>
      <c r="K150" s="15">
        <f>TRUNC((I150+J150),2)</f>
        <v>0</v>
      </c>
    </row>
    <row r="151" spans="1:13" ht="13.2" x14ac:dyDescent="0.25">
      <c r="A151" s="6" t="s">
        <v>351</v>
      </c>
      <c r="B151" s="7"/>
      <c r="C151" s="6" t="s">
        <v>352</v>
      </c>
      <c r="D151" s="7"/>
      <c r="E151" s="8"/>
      <c r="F151" s="44"/>
      <c r="G151" s="44"/>
      <c r="H151" s="7"/>
      <c r="I151" s="9">
        <f t="shared" ref="I151:K151" si="126">TRUNC((SUM(I152)),2)</f>
        <v>0</v>
      </c>
      <c r="J151" s="9">
        <f t="shared" si="126"/>
        <v>0</v>
      </c>
      <c r="K151" s="9">
        <f t="shared" si="126"/>
        <v>0</v>
      </c>
      <c r="L151" s="10">
        <f t="shared" ref="L151:M151" si="127">I151</f>
        <v>0</v>
      </c>
      <c r="M151" s="10">
        <f t="shared" si="127"/>
        <v>0</v>
      </c>
    </row>
    <row r="152" spans="1:13" ht="330.75" customHeight="1" x14ac:dyDescent="0.25">
      <c r="A152" s="11" t="s">
        <v>353</v>
      </c>
      <c r="B152" s="23" t="s">
        <v>14</v>
      </c>
      <c r="C152" s="21" t="s">
        <v>354</v>
      </c>
      <c r="D152" s="12" t="s">
        <v>16</v>
      </c>
      <c r="E152" s="13">
        <v>1</v>
      </c>
      <c r="F152" s="43"/>
      <c r="G152" s="43"/>
      <c r="H152" s="14">
        <f>TRUNC((F152+G152),2)</f>
        <v>0</v>
      </c>
      <c r="I152" s="15">
        <f>TRUNC((F152*E152),2)</f>
        <v>0</v>
      </c>
      <c r="J152" s="15">
        <f>TRUNC((G152*E152),2)</f>
        <v>0</v>
      </c>
      <c r="K152" s="15">
        <f>TRUNC((I152+J152),2)</f>
        <v>0</v>
      </c>
    </row>
    <row r="153" spans="1:13" ht="13.2" x14ac:dyDescent="0.25">
      <c r="A153" s="6" t="s">
        <v>355</v>
      </c>
      <c r="B153" s="7"/>
      <c r="C153" s="6" t="s">
        <v>356</v>
      </c>
      <c r="D153" s="7"/>
      <c r="E153" s="8"/>
      <c r="F153" s="44"/>
      <c r="G153" s="44"/>
      <c r="H153" s="7"/>
      <c r="I153" s="9">
        <f t="shared" ref="I153:K153" si="128">TRUNC((SUM(I154)),2)</f>
        <v>0</v>
      </c>
      <c r="J153" s="9">
        <f t="shared" si="128"/>
        <v>0</v>
      </c>
      <c r="K153" s="9">
        <f t="shared" si="128"/>
        <v>0</v>
      </c>
      <c r="L153" s="10">
        <f t="shared" ref="L153:M153" si="129">I153</f>
        <v>0</v>
      </c>
      <c r="M153" s="10">
        <f t="shared" si="129"/>
        <v>0</v>
      </c>
    </row>
    <row r="154" spans="1:13" ht="198.75" customHeight="1" x14ac:dyDescent="0.25">
      <c r="A154" s="11" t="s">
        <v>357</v>
      </c>
      <c r="B154" s="23" t="s">
        <v>14</v>
      </c>
      <c r="C154" s="21" t="s">
        <v>358</v>
      </c>
      <c r="D154" s="12" t="s">
        <v>16</v>
      </c>
      <c r="E154" s="13">
        <v>1</v>
      </c>
      <c r="F154" s="43"/>
      <c r="G154" s="43"/>
      <c r="H154" s="14">
        <f>TRUNC((F154+G154),2)</f>
        <v>0</v>
      </c>
      <c r="I154" s="15">
        <f>TRUNC((F154*E154),2)</f>
        <v>0</v>
      </c>
      <c r="J154" s="15">
        <f>TRUNC((G154*E154),2)</f>
        <v>0</v>
      </c>
      <c r="K154" s="15">
        <f>TRUNC((I154+J154),2)</f>
        <v>0</v>
      </c>
    </row>
    <row r="155" spans="1:13" ht="13.2" x14ac:dyDescent="0.25">
      <c r="A155" s="6" t="s">
        <v>359</v>
      </c>
      <c r="B155" s="7"/>
      <c r="C155" s="6" t="s">
        <v>360</v>
      </c>
      <c r="D155" s="7"/>
      <c r="E155" s="8"/>
      <c r="F155" s="44"/>
      <c r="G155" s="44"/>
      <c r="H155" s="7"/>
      <c r="I155" s="9">
        <f t="shared" ref="I155:K155" si="130">TRUNC((SUM(I156)),2)</f>
        <v>0</v>
      </c>
      <c r="J155" s="9">
        <f t="shared" si="130"/>
        <v>0</v>
      </c>
      <c r="K155" s="9">
        <f t="shared" si="130"/>
        <v>0</v>
      </c>
      <c r="L155" s="10">
        <f t="shared" ref="L155:M155" si="131">I155</f>
        <v>0</v>
      </c>
      <c r="M155" s="10">
        <f t="shared" si="131"/>
        <v>0</v>
      </c>
    </row>
    <row r="156" spans="1:13" ht="211.5" customHeight="1" x14ac:dyDescent="0.25">
      <c r="A156" s="11" t="s">
        <v>361</v>
      </c>
      <c r="B156" s="23" t="s">
        <v>14</v>
      </c>
      <c r="C156" s="21" t="s">
        <v>362</v>
      </c>
      <c r="D156" s="12" t="s">
        <v>16</v>
      </c>
      <c r="E156" s="13">
        <v>1</v>
      </c>
      <c r="F156" s="43"/>
      <c r="G156" s="43"/>
      <c r="H156" s="14">
        <f>TRUNC((F156+G156),2)</f>
        <v>0</v>
      </c>
      <c r="I156" s="15">
        <f>TRUNC((F156*E156),2)</f>
        <v>0</v>
      </c>
      <c r="J156" s="15">
        <f>TRUNC((G156*E156),2)</f>
        <v>0</v>
      </c>
      <c r="K156" s="15">
        <f>TRUNC((I156+J156),2)</f>
        <v>0</v>
      </c>
    </row>
    <row r="157" spans="1:13" ht="13.2" x14ac:dyDescent="0.25">
      <c r="A157" s="6" t="s">
        <v>363</v>
      </c>
      <c r="B157" s="7"/>
      <c r="C157" s="6" t="s">
        <v>364</v>
      </c>
      <c r="D157" s="7"/>
      <c r="E157" s="8"/>
      <c r="F157" s="44"/>
      <c r="G157" s="44"/>
      <c r="H157" s="7"/>
      <c r="I157" s="9">
        <f t="shared" ref="I157:K157" si="132">TRUNC((SUM(I158)),2)</f>
        <v>0</v>
      </c>
      <c r="J157" s="9">
        <f t="shared" si="132"/>
        <v>0</v>
      </c>
      <c r="K157" s="9">
        <f t="shared" si="132"/>
        <v>0</v>
      </c>
      <c r="L157" s="10">
        <f t="shared" ref="L157:M157" si="133">I157</f>
        <v>0</v>
      </c>
      <c r="M157" s="10">
        <f t="shared" si="133"/>
        <v>0</v>
      </c>
    </row>
    <row r="158" spans="1:13" ht="211.2" x14ac:dyDescent="0.25">
      <c r="A158" s="11" t="s">
        <v>365</v>
      </c>
      <c r="B158" s="23" t="s">
        <v>14</v>
      </c>
      <c r="C158" s="21" t="s">
        <v>366</v>
      </c>
      <c r="D158" s="12" t="s">
        <v>16</v>
      </c>
      <c r="E158" s="13">
        <v>1</v>
      </c>
      <c r="F158" s="43"/>
      <c r="G158" s="43"/>
      <c r="H158" s="14">
        <f>TRUNC((F158+G158),2)</f>
        <v>0</v>
      </c>
      <c r="I158" s="15">
        <f>TRUNC((F158*E158),2)</f>
        <v>0</v>
      </c>
      <c r="J158" s="15">
        <f>TRUNC((G158*E158),2)</f>
        <v>0</v>
      </c>
      <c r="K158" s="15">
        <f>TRUNC((I158+J158),2)</f>
        <v>0</v>
      </c>
    </row>
    <row r="159" spans="1:13" ht="13.2" x14ac:dyDescent="0.25">
      <c r="A159" s="6" t="s">
        <v>367</v>
      </c>
      <c r="B159" s="7"/>
      <c r="C159" s="6" t="s">
        <v>368</v>
      </c>
      <c r="D159" s="7"/>
      <c r="E159" s="8"/>
      <c r="F159" s="44"/>
      <c r="G159" s="44"/>
      <c r="H159" s="7"/>
      <c r="I159" s="9">
        <f t="shared" ref="I159:K159" si="134">TRUNC((SUM(I160:I161)),2)</f>
        <v>0</v>
      </c>
      <c r="J159" s="9">
        <f t="shared" si="134"/>
        <v>0</v>
      </c>
      <c r="K159" s="9">
        <f t="shared" si="134"/>
        <v>0</v>
      </c>
      <c r="L159" s="10">
        <f t="shared" ref="L159:M159" si="135">I159</f>
        <v>0</v>
      </c>
      <c r="M159" s="10">
        <f t="shared" si="135"/>
        <v>0</v>
      </c>
    </row>
    <row r="160" spans="1:13" ht="13.2" x14ac:dyDescent="0.25">
      <c r="A160" s="11" t="s">
        <v>369</v>
      </c>
      <c r="B160" s="23" t="s">
        <v>370</v>
      </c>
      <c r="C160" s="21" t="s">
        <v>371</v>
      </c>
      <c r="D160" s="12" t="s">
        <v>29</v>
      </c>
      <c r="E160" s="13">
        <v>1</v>
      </c>
      <c r="F160" s="43"/>
      <c r="G160" s="43"/>
      <c r="H160" s="14">
        <f t="shared" ref="H160:H161" si="136">TRUNC((F160+G160),2)</f>
        <v>0</v>
      </c>
      <c r="I160" s="15">
        <f t="shared" ref="I160:I161" si="137">TRUNC((F160*E160),2)</f>
        <v>0</v>
      </c>
      <c r="J160" s="15">
        <f t="shared" ref="J160:J161" si="138">TRUNC((G160*E160),2)</f>
        <v>0</v>
      </c>
      <c r="K160" s="15">
        <f t="shared" ref="K160:K161" si="139">TRUNC((I160+J160),2)</f>
        <v>0</v>
      </c>
    </row>
    <row r="161" spans="1:13" ht="39.6" x14ac:dyDescent="0.25">
      <c r="A161" s="11" t="s">
        <v>372</v>
      </c>
      <c r="B161" s="23" t="s">
        <v>373</v>
      </c>
      <c r="C161" s="21" t="s">
        <v>374</v>
      </c>
      <c r="D161" s="12" t="s">
        <v>16</v>
      </c>
      <c r="E161" s="13">
        <v>1</v>
      </c>
      <c r="F161" s="43"/>
      <c r="G161" s="43"/>
      <c r="H161" s="14">
        <f t="shared" si="136"/>
        <v>0</v>
      </c>
      <c r="I161" s="15">
        <f t="shared" si="137"/>
        <v>0</v>
      </c>
      <c r="J161" s="15">
        <f t="shared" si="138"/>
        <v>0</v>
      </c>
      <c r="K161" s="15">
        <f t="shared" si="139"/>
        <v>0</v>
      </c>
    </row>
    <row r="162" spans="1:13" ht="13.2" x14ac:dyDescent="0.25">
      <c r="A162" s="6" t="s">
        <v>375</v>
      </c>
      <c r="B162" s="7"/>
      <c r="C162" s="6" t="s">
        <v>376</v>
      </c>
      <c r="D162" s="7"/>
      <c r="E162" s="8"/>
      <c r="F162" s="44"/>
      <c r="G162" s="44"/>
      <c r="H162" s="7"/>
      <c r="I162" s="9">
        <f t="shared" ref="I162:K162" si="140">TRUNC((SUM(I163:I166)),2)</f>
        <v>0</v>
      </c>
      <c r="J162" s="9">
        <f t="shared" si="140"/>
        <v>0</v>
      </c>
      <c r="K162" s="9">
        <f t="shared" si="140"/>
        <v>0</v>
      </c>
      <c r="L162" s="10">
        <f t="shared" ref="L162:M162" si="141">I162</f>
        <v>0</v>
      </c>
      <c r="M162" s="10">
        <f t="shared" si="141"/>
        <v>0</v>
      </c>
    </row>
    <row r="163" spans="1:13" ht="39.6" x14ac:dyDescent="0.25">
      <c r="A163" s="11" t="s">
        <v>377</v>
      </c>
      <c r="B163" s="23">
        <v>89809</v>
      </c>
      <c r="C163" s="21" t="s">
        <v>378</v>
      </c>
      <c r="D163" s="12" t="s">
        <v>16</v>
      </c>
      <c r="E163" s="13">
        <v>2</v>
      </c>
      <c r="F163" s="43"/>
      <c r="G163" s="43"/>
      <c r="H163" s="14">
        <f t="shared" ref="H163:H166" si="142">TRUNC((F163+G163),2)</f>
        <v>0</v>
      </c>
      <c r="I163" s="15">
        <f t="shared" ref="I163:I166" si="143">TRUNC((F163*E163),2)</f>
        <v>0</v>
      </c>
      <c r="J163" s="15">
        <f t="shared" ref="J163:J166" si="144">TRUNC((G163*E163),2)</f>
        <v>0</v>
      </c>
      <c r="K163" s="15">
        <f t="shared" ref="K163:K166" si="145">TRUNC((I163+J163),2)</f>
        <v>0</v>
      </c>
    </row>
    <row r="164" spans="1:13" ht="39.6" x14ac:dyDescent="0.25">
      <c r="A164" s="11" t="s">
        <v>379</v>
      </c>
      <c r="B164" s="23">
        <v>89800</v>
      </c>
      <c r="C164" s="21" t="s">
        <v>380</v>
      </c>
      <c r="D164" s="12" t="s">
        <v>29</v>
      </c>
      <c r="E164" s="13">
        <v>3</v>
      </c>
      <c r="F164" s="43"/>
      <c r="G164" s="43"/>
      <c r="H164" s="14">
        <f t="shared" si="142"/>
        <v>0</v>
      </c>
      <c r="I164" s="15">
        <f t="shared" si="143"/>
        <v>0</v>
      </c>
      <c r="J164" s="15">
        <f t="shared" si="144"/>
        <v>0</v>
      </c>
      <c r="K164" s="15">
        <f t="shared" si="145"/>
        <v>0</v>
      </c>
    </row>
    <row r="165" spans="1:13" ht="66" x14ac:dyDescent="0.25">
      <c r="A165" s="11" t="s">
        <v>381</v>
      </c>
      <c r="B165" s="23">
        <v>91181</v>
      </c>
      <c r="C165" s="21" t="s">
        <v>382</v>
      </c>
      <c r="D165" s="12" t="s">
        <v>29</v>
      </c>
      <c r="E165" s="13">
        <v>5</v>
      </c>
      <c r="F165" s="43"/>
      <c r="G165" s="43"/>
      <c r="H165" s="14">
        <f t="shared" si="142"/>
        <v>0</v>
      </c>
      <c r="I165" s="15">
        <f t="shared" si="143"/>
        <v>0</v>
      </c>
      <c r="J165" s="15">
        <f t="shared" si="144"/>
        <v>0</v>
      </c>
      <c r="K165" s="15">
        <f t="shared" si="145"/>
        <v>0</v>
      </c>
    </row>
    <row r="166" spans="1:13" ht="39.6" x14ac:dyDescent="0.25">
      <c r="A166" s="11" t="s">
        <v>383</v>
      </c>
      <c r="B166" s="23" t="s">
        <v>384</v>
      </c>
      <c r="C166" s="21" t="s">
        <v>385</v>
      </c>
      <c r="D166" s="12" t="s">
        <v>29</v>
      </c>
      <c r="E166" s="13">
        <v>10</v>
      </c>
      <c r="F166" s="43"/>
      <c r="G166" s="43"/>
      <c r="H166" s="14">
        <f t="shared" si="142"/>
        <v>0</v>
      </c>
      <c r="I166" s="15">
        <f t="shared" si="143"/>
        <v>0</v>
      </c>
      <c r="J166" s="15">
        <f t="shared" si="144"/>
        <v>0</v>
      </c>
      <c r="K166" s="15">
        <f t="shared" si="145"/>
        <v>0</v>
      </c>
    </row>
    <row r="167" spans="1:13" ht="13.2" x14ac:dyDescent="0.25">
      <c r="A167" s="6" t="s">
        <v>386</v>
      </c>
      <c r="B167" s="7"/>
      <c r="C167" s="6" t="s">
        <v>387</v>
      </c>
      <c r="D167" s="7"/>
      <c r="E167" s="8"/>
      <c r="F167" s="44"/>
      <c r="G167" s="44"/>
      <c r="H167" s="7"/>
      <c r="I167" s="9">
        <f t="shared" ref="I167:K167" si="146">TRUNC((SUM(I168)),2)</f>
        <v>0</v>
      </c>
      <c r="J167" s="9">
        <f t="shared" si="146"/>
        <v>0</v>
      </c>
      <c r="K167" s="9">
        <f t="shared" si="146"/>
        <v>0</v>
      </c>
      <c r="L167" s="10">
        <f t="shared" ref="L167:M167" si="147">I167</f>
        <v>0</v>
      </c>
      <c r="M167" s="10">
        <f t="shared" si="147"/>
        <v>0</v>
      </c>
    </row>
    <row r="168" spans="1:13" ht="26.4" x14ac:dyDescent="0.25">
      <c r="A168" s="11" t="s">
        <v>388</v>
      </c>
      <c r="B168" s="23" t="s">
        <v>389</v>
      </c>
      <c r="C168" s="21" t="s">
        <v>390</v>
      </c>
      <c r="D168" s="12" t="s">
        <v>23</v>
      </c>
      <c r="E168" s="13">
        <v>125</v>
      </c>
      <c r="F168" s="43"/>
      <c r="G168" s="43"/>
      <c r="H168" s="14">
        <f>TRUNC((F168+G168),2)</f>
        <v>0</v>
      </c>
      <c r="I168" s="15">
        <f>TRUNC((F168*E168),2)</f>
        <v>0</v>
      </c>
      <c r="J168" s="15">
        <f>TRUNC((G168*E168),2)</f>
        <v>0</v>
      </c>
      <c r="K168" s="15">
        <f>TRUNC((I168+J168),2)</f>
        <v>0</v>
      </c>
    </row>
    <row r="169" spans="1:13" ht="13.2" x14ac:dyDescent="0.25">
      <c r="A169" s="6" t="s">
        <v>391</v>
      </c>
      <c r="B169" s="7"/>
      <c r="C169" s="6" t="s">
        <v>392</v>
      </c>
      <c r="D169" s="7"/>
      <c r="E169" s="8"/>
      <c r="F169" s="44"/>
      <c r="G169" s="44"/>
      <c r="H169" s="7"/>
      <c r="I169" s="9">
        <f t="shared" ref="I169:K169" si="148">TRUNC((SUM(I170:I171)),2)</f>
        <v>0</v>
      </c>
      <c r="J169" s="9">
        <f t="shared" si="148"/>
        <v>0</v>
      </c>
      <c r="K169" s="9">
        <f t="shared" si="148"/>
        <v>0</v>
      </c>
      <c r="L169" s="10">
        <f t="shared" ref="L169:M169" si="149">I169</f>
        <v>0</v>
      </c>
      <c r="M169" s="10">
        <f t="shared" si="149"/>
        <v>0</v>
      </c>
    </row>
    <row r="170" spans="1:13" ht="24" x14ac:dyDescent="0.25">
      <c r="A170" s="11" t="s">
        <v>393</v>
      </c>
      <c r="B170" s="23" t="s">
        <v>394</v>
      </c>
      <c r="C170" s="21" t="s">
        <v>395</v>
      </c>
      <c r="D170" s="12" t="s">
        <v>23</v>
      </c>
      <c r="E170" s="13">
        <v>2</v>
      </c>
      <c r="F170" s="43"/>
      <c r="G170" s="43"/>
      <c r="H170" s="14">
        <f t="shared" ref="H170:H171" si="150">TRUNC((F170+G170),2)</f>
        <v>0</v>
      </c>
      <c r="I170" s="15">
        <f t="shared" ref="I170:I171" si="151">TRUNC((F170*E170),2)</f>
        <v>0</v>
      </c>
      <c r="J170" s="15">
        <f t="shared" ref="J170:J171" si="152">TRUNC((G170*E170),2)</f>
        <v>0</v>
      </c>
      <c r="K170" s="15">
        <f t="shared" ref="K170:K171" si="153">TRUNC((I170+J170),2)</f>
        <v>0</v>
      </c>
    </row>
    <row r="171" spans="1:13" ht="24" x14ac:dyDescent="0.25">
      <c r="A171" s="11" t="s">
        <v>396</v>
      </c>
      <c r="B171" s="23" t="s">
        <v>397</v>
      </c>
      <c r="C171" s="21" t="s">
        <v>398</v>
      </c>
      <c r="D171" s="12" t="s">
        <v>23</v>
      </c>
      <c r="E171" s="13">
        <v>2</v>
      </c>
      <c r="F171" s="43"/>
      <c r="G171" s="43"/>
      <c r="H171" s="14">
        <f t="shared" si="150"/>
        <v>0</v>
      </c>
      <c r="I171" s="15">
        <f t="shared" si="151"/>
        <v>0</v>
      </c>
      <c r="J171" s="15">
        <f t="shared" si="152"/>
        <v>0</v>
      </c>
      <c r="K171" s="15">
        <f t="shared" si="153"/>
        <v>0</v>
      </c>
    </row>
    <row r="172" spans="1:13" ht="13.2" x14ac:dyDescent="0.25">
      <c r="A172" s="6" t="s">
        <v>399</v>
      </c>
      <c r="B172" s="7"/>
      <c r="C172" s="6" t="s">
        <v>400</v>
      </c>
      <c r="D172" s="7"/>
      <c r="E172" s="8"/>
      <c r="F172" s="44"/>
      <c r="G172" s="44"/>
      <c r="H172" s="7"/>
      <c r="I172" s="9">
        <f t="shared" ref="I172:K172" si="154">TRUNC((SUM(I173:I176)),2)</f>
        <v>0</v>
      </c>
      <c r="J172" s="9">
        <f t="shared" si="154"/>
        <v>0</v>
      </c>
      <c r="K172" s="9">
        <f t="shared" si="154"/>
        <v>0</v>
      </c>
      <c r="L172" s="10">
        <f t="shared" ref="L172:M172" si="155">I172</f>
        <v>0</v>
      </c>
      <c r="M172" s="10">
        <f t="shared" si="155"/>
        <v>0</v>
      </c>
    </row>
    <row r="173" spans="1:13" ht="26.4" x14ac:dyDescent="0.25">
      <c r="A173" s="11" t="s">
        <v>401</v>
      </c>
      <c r="B173" s="23" t="s">
        <v>402</v>
      </c>
      <c r="C173" s="21" t="s">
        <v>118</v>
      </c>
      <c r="D173" s="12" t="s">
        <v>29</v>
      </c>
      <c r="E173" s="13">
        <v>3.2</v>
      </c>
      <c r="F173" s="43"/>
      <c r="G173" s="43"/>
      <c r="H173" s="14">
        <f t="shared" ref="H173:H176" si="156">TRUNC((F173+G173),2)</f>
        <v>0</v>
      </c>
      <c r="I173" s="15">
        <f t="shared" ref="I173:I176" si="157">TRUNC((F173*E173),2)</f>
        <v>0</v>
      </c>
      <c r="J173" s="15">
        <f t="shared" ref="J173:J176" si="158">TRUNC((G173*E173),2)</f>
        <v>0</v>
      </c>
      <c r="K173" s="15">
        <f t="shared" ref="K173:K176" si="159">TRUNC((I173+J173),2)</f>
        <v>0</v>
      </c>
    </row>
    <row r="174" spans="1:13" ht="39.6" x14ac:dyDescent="0.25">
      <c r="A174" s="11" t="s">
        <v>403</v>
      </c>
      <c r="B174" s="23">
        <v>89578</v>
      </c>
      <c r="C174" s="21" t="s">
        <v>86</v>
      </c>
      <c r="D174" s="12" t="s">
        <v>29</v>
      </c>
      <c r="E174" s="13">
        <v>6</v>
      </c>
      <c r="F174" s="43"/>
      <c r="G174" s="43"/>
      <c r="H174" s="14">
        <f t="shared" si="156"/>
        <v>0</v>
      </c>
      <c r="I174" s="15">
        <f t="shared" si="157"/>
        <v>0</v>
      </c>
      <c r="J174" s="15">
        <f t="shared" si="158"/>
        <v>0</v>
      </c>
      <c r="K174" s="15">
        <f t="shared" si="159"/>
        <v>0</v>
      </c>
    </row>
    <row r="175" spans="1:13" ht="39.6" x14ac:dyDescent="0.25">
      <c r="A175" s="11" t="s">
        <v>404</v>
      </c>
      <c r="B175" s="23">
        <v>89584</v>
      </c>
      <c r="C175" s="21" t="s">
        <v>89</v>
      </c>
      <c r="D175" s="12" t="s">
        <v>16</v>
      </c>
      <c r="E175" s="13">
        <v>2</v>
      </c>
      <c r="F175" s="43"/>
      <c r="G175" s="43"/>
      <c r="H175" s="14">
        <f t="shared" si="156"/>
        <v>0</v>
      </c>
      <c r="I175" s="15">
        <f t="shared" si="157"/>
        <v>0</v>
      </c>
      <c r="J175" s="15">
        <f t="shared" si="158"/>
        <v>0</v>
      </c>
      <c r="K175" s="15">
        <f t="shared" si="159"/>
        <v>0</v>
      </c>
    </row>
    <row r="176" spans="1:13" ht="39.6" x14ac:dyDescent="0.25">
      <c r="A176" s="11" t="s">
        <v>405</v>
      </c>
      <c r="B176" s="23">
        <v>89671</v>
      </c>
      <c r="C176" s="21" t="s">
        <v>406</v>
      </c>
      <c r="D176" s="12" t="s">
        <v>16</v>
      </c>
      <c r="E176" s="13">
        <v>1</v>
      </c>
      <c r="F176" s="43"/>
      <c r="G176" s="43"/>
      <c r="H176" s="14">
        <f t="shared" si="156"/>
        <v>0</v>
      </c>
      <c r="I176" s="15">
        <f t="shared" si="157"/>
        <v>0</v>
      </c>
      <c r="J176" s="15">
        <f t="shared" si="158"/>
        <v>0</v>
      </c>
      <c r="K176" s="15">
        <f t="shared" si="159"/>
        <v>0</v>
      </c>
    </row>
    <row r="177" spans="1:13" ht="13.2" x14ac:dyDescent="0.25">
      <c r="A177" s="6" t="s">
        <v>407</v>
      </c>
      <c r="B177" s="7"/>
      <c r="C177" s="6" t="s">
        <v>408</v>
      </c>
      <c r="D177" s="7"/>
      <c r="E177" s="8"/>
      <c r="F177" s="44"/>
      <c r="G177" s="44"/>
      <c r="H177" s="7"/>
      <c r="I177" s="9">
        <f t="shared" ref="I177:K177" si="160">TRUNC((SUM(I178:I180)),2)</f>
        <v>0</v>
      </c>
      <c r="J177" s="9">
        <f t="shared" si="160"/>
        <v>0</v>
      </c>
      <c r="K177" s="9">
        <f t="shared" si="160"/>
        <v>0</v>
      </c>
      <c r="L177" s="10">
        <f t="shared" ref="L177:M177" si="161">I177</f>
        <v>0</v>
      </c>
      <c r="M177" s="10">
        <f t="shared" si="161"/>
        <v>0</v>
      </c>
    </row>
    <row r="178" spans="1:13" ht="26.4" x14ac:dyDescent="0.25">
      <c r="A178" s="11" t="s">
        <v>409</v>
      </c>
      <c r="B178" s="23">
        <v>98524</v>
      </c>
      <c r="C178" s="21" t="s">
        <v>410</v>
      </c>
      <c r="D178" s="12" t="s">
        <v>23</v>
      </c>
      <c r="E178" s="13">
        <v>10</v>
      </c>
      <c r="F178" s="43"/>
      <c r="G178" s="43"/>
      <c r="H178" s="14">
        <f t="shared" ref="H178:H180" si="162">TRUNC((F178+G178),2)</f>
        <v>0</v>
      </c>
      <c r="I178" s="15">
        <f t="shared" ref="I178:I180" si="163">TRUNC((F178*E178),2)</f>
        <v>0</v>
      </c>
      <c r="J178" s="15">
        <f t="shared" ref="J178:J180" si="164">TRUNC((G178*E178),2)</f>
        <v>0</v>
      </c>
      <c r="K178" s="15">
        <f t="shared" ref="K178:K180" si="165">TRUNC((I178+J178),2)</f>
        <v>0</v>
      </c>
    </row>
    <row r="179" spans="1:13" ht="13.2" x14ac:dyDescent="0.25">
      <c r="A179" s="11" t="s">
        <v>411</v>
      </c>
      <c r="B179" s="23" t="s">
        <v>412</v>
      </c>
      <c r="C179" s="21" t="s">
        <v>413</v>
      </c>
      <c r="D179" s="12" t="s">
        <v>23</v>
      </c>
      <c r="E179" s="13">
        <v>10</v>
      </c>
      <c r="F179" s="43"/>
      <c r="G179" s="43"/>
      <c r="H179" s="14">
        <f t="shared" si="162"/>
        <v>0</v>
      </c>
      <c r="I179" s="15">
        <f t="shared" si="163"/>
        <v>0</v>
      </c>
      <c r="J179" s="15">
        <f t="shared" si="164"/>
        <v>0</v>
      </c>
      <c r="K179" s="15">
        <f t="shared" si="165"/>
        <v>0</v>
      </c>
    </row>
    <row r="180" spans="1:13" ht="13.2" x14ac:dyDescent="0.25">
      <c r="A180" s="11" t="s">
        <v>414</v>
      </c>
      <c r="B180" s="23">
        <v>98504</v>
      </c>
      <c r="C180" s="21" t="s">
        <v>415</v>
      </c>
      <c r="D180" s="12" t="s">
        <v>23</v>
      </c>
      <c r="E180" s="13">
        <v>10</v>
      </c>
      <c r="F180" s="43"/>
      <c r="G180" s="43"/>
      <c r="H180" s="14">
        <f t="shared" si="162"/>
        <v>0</v>
      </c>
      <c r="I180" s="15">
        <f t="shared" si="163"/>
        <v>0</v>
      </c>
      <c r="J180" s="15">
        <f t="shared" si="164"/>
        <v>0</v>
      </c>
      <c r="K180" s="15">
        <f t="shared" si="165"/>
        <v>0</v>
      </c>
    </row>
    <row r="181" spans="1:13" ht="13.2" x14ac:dyDescent="0.25">
      <c r="A181" s="6" t="s">
        <v>416</v>
      </c>
      <c r="B181" s="7"/>
      <c r="C181" s="6" t="s">
        <v>417</v>
      </c>
      <c r="D181" s="7"/>
      <c r="E181" s="8"/>
      <c r="F181" s="44"/>
      <c r="G181" s="44"/>
      <c r="H181" s="7"/>
      <c r="I181" s="9">
        <f t="shared" ref="I181:K181" si="166">TRUNC((SUM(I182:I185)),2)</f>
        <v>0</v>
      </c>
      <c r="J181" s="9">
        <f t="shared" si="166"/>
        <v>0</v>
      </c>
      <c r="K181" s="9">
        <f t="shared" si="166"/>
        <v>0</v>
      </c>
      <c r="L181" s="10">
        <f t="shared" ref="L181:M181" si="167">I181</f>
        <v>0</v>
      </c>
      <c r="M181" s="10">
        <f t="shared" si="167"/>
        <v>0</v>
      </c>
    </row>
    <row r="182" spans="1:13" ht="47.25" customHeight="1" x14ac:dyDescent="0.25">
      <c r="A182" s="11" t="s">
        <v>418</v>
      </c>
      <c r="B182" s="23">
        <v>87905</v>
      </c>
      <c r="C182" s="21" t="s">
        <v>101</v>
      </c>
      <c r="D182" s="12" t="s">
        <v>23</v>
      </c>
      <c r="E182" s="13">
        <v>2</v>
      </c>
      <c r="F182" s="43"/>
      <c r="G182" s="43"/>
      <c r="H182" s="14">
        <f t="shared" ref="H182:H185" si="168">TRUNC((F182+G182),2)</f>
        <v>0</v>
      </c>
      <c r="I182" s="15">
        <f t="shared" ref="I182:I185" si="169">TRUNC((F182*E182),2)</f>
        <v>0</v>
      </c>
      <c r="J182" s="15">
        <f t="shared" ref="J182:J185" si="170">TRUNC((G182*E182),2)</f>
        <v>0</v>
      </c>
      <c r="K182" s="15">
        <f t="shared" ref="K182:K185" si="171">TRUNC((I182+J182),2)</f>
        <v>0</v>
      </c>
    </row>
    <row r="183" spans="1:13" ht="48" customHeight="1" x14ac:dyDescent="0.25">
      <c r="A183" s="11" t="s">
        <v>419</v>
      </c>
      <c r="B183" s="23" t="s">
        <v>420</v>
      </c>
      <c r="C183" s="21" t="s">
        <v>421</v>
      </c>
      <c r="D183" s="12" t="s">
        <v>23</v>
      </c>
      <c r="E183" s="13">
        <v>2</v>
      </c>
      <c r="F183" s="43"/>
      <c r="G183" s="43"/>
      <c r="H183" s="14">
        <f t="shared" si="168"/>
        <v>0</v>
      </c>
      <c r="I183" s="15">
        <f t="shared" si="169"/>
        <v>0</v>
      </c>
      <c r="J183" s="15">
        <f t="shared" si="170"/>
        <v>0</v>
      </c>
      <c r="K183" s="15">
        <f t="shared" si="171"/>
        <v>0</v>
      </c>
    </row>
    <row r="184" spans="1:13" ht="39.6" x14ac:dyDescent="0.25">
      <c r="A184" s="11" t="s">
        <v>422</v>
      </c>
      <c r="B184" s="23">
        <v>96132</v>
      </c>
      <c r="C184" s="21" t="s">
        <v>423</v>
      </c>
      <c r="D184" s="12" t="s">
        <v>23</v>
      </c>
      <c r="E184" s="13">
        <v>17</v>
      </c>
      <c r="F184" s="43"/>
      <c r="G184" s="43"/>
      <c r="H184" s="14">
        <f t="shared" si="168"/>
        <v>0</v>
      </c>
      <c r="I184" s="15">
        <f t="shared" si="169"/>
        <v>0</v>
      </c>
      <c r="J184" s="15">
        <f t="shared" si="170"/>
        <v>0</v>
      </c>
      <c r="K184" s="15">
        <f t="shared" si="171"/>
        <v>0</v>
      </c>
    </row>
    <row r="185" spans="1:13" ht="26.4" x14ac:dyDescent="0.25">
      <c r="A185" s="11" t="s">
        <v>424</v>
      </c>
      <c r="B185" s="23">
        <v>91192</v>
      </c>
      <c r="C185" s="21" t="s">
        <v>92</v>
      </c>
      <c r="D185" s="12" t="s">
        <v>16</v>
      </c>
      <c r="E185" s="13">
        <v>4</v>
      </c>
      <c r="F185" s="43"/>
      <c r="G185" s="43"/>
      <c r="H185" s="14">
        <f t="shared" si="168"/>
        <v>0</v>
      </c>
      <c r="I185" s="15">
        <f t="shared" si="169"/>
        <v>0</v>
      </c>
      <c r="J185" s="15">
        <f t="shared" si="170"/>
        <v>0</v>
      </c>
      <c r="K185" s="15">
        <f t="shared" si="171"/>
        <v>0</v>
      </c>
    </row>
    <row r="186" spans="1:13" ht="13.2" x14ac:dyDescent="0.25">
      <c r="A186" s="6" t="s">
        <v>425</v>
      </c>
      <c r="B186" s="7"/>
      <c r="C186" s="6" t="s">
        <v>426</v>
      </c>
      <c r="D186" s="7"/>
      <c r="E186" s="8"/>
      <c r="F186" s="44"/>
      <c r="G186" s="44"/>
      <c r="H186" s="7"/>
      <c r="I186" s="9">
        <f t="shared" ref="I186:K186" si="172">TRUNC((SUM(I187:I188)),2)</f>
        <v>0</v>
      </c>
      <c r="J186" s="9">
        <f t="shared" si="172"/>
        <v>0</v>
      </c>
      <c r="K186" s="9">
        <f t="shared" si="172"/>
        <v>0</v>
      </c>
      <c r="L186" s="10">
        <f t="shared" ref="L186:M186" si="173">I186</f>
        <v>0</v>
      </c>
      <c r="M186" s="10">
        <f t="shared" si="173"/>
        <v>0</v>
      </c>
    </row>
    <row r="187" spans="1:13" ht="39.6" x14ac:dyDescent="0.25">
      <c r="A187" s="11" t="s">
        <v>427</v>
      </c>
      <c r="B187" s="23" t="s">
        <v>428</v>
      </c>
      <c r="C187" s="21" t="s">
        <v>429</v>
      </c>
      <c r="D187" s="12" t="s">
        <v>23</v>
      </c>
      <c r="E187" s="13">
        <v>95</v>
      </c>
      <c r="F187" s="43"/>
      <c r="G187" s="43"/>
      <c r="H187" s="14">
        <f t="shared" ref="H187:H188" si="174">TRUNC((F187+G187),2)</f>
        <v>0</v>
      </c>
      <c r="I187" s="15">
        <f t="shared" ref="I187:I188" si="175">TRUNC((F187*E187),2)</f>
        <v>0</v>
      </c>
      <c r="J187" s="15">
        <f t="shared" ref="J187:J188" si="176">TRUNC((G187*E187),2)</f>
        <v>0</v>
      </c>
      <c r="K187" s="15">
        <f t="shared" ref="K187:K188" si="177">TRUNC((I187+J187),2)</f>
        <v>0</v>
      </c>
    </row>
    <row r="188" spans="1:13" ht="24" x14ac:dyDescent="0.25">
      <c r="A188" s="11" t="s">
        <v>430</v>
      </c>
      <c r="B188" s="23" t="s">
        <v>431</v>
      </c>
      <c r="C188" s="21" t="s">
        <v>432</v>
      </c>
      <c r="D188" s="12" t="s">
        <v>29</v>
      </c>
      <c r="E188" s="13">
        <v>77</v>
      </c>
      <c r="F188" s="43"/>
      <c r="G188" s="43"/>
      <c r="H188" s="14">
        <f t="shared" si="174"/>
        <v>0</v>
      </c>
      <c r="I188" s="15">
        <f t="shared" si="175"/>
        <v>0</v>
      </c>
      <c r="J188" s="15">
        <f t="shared" si="176"/>
        <v>0</v>
      </c>
      <c r="K188" s="15">
        <f t="shared" si="177"/>
        <v>0</v>
      </c>
    </row>
    <row r="189" spans="1:13" ht="13.2" x14ac:dyDescent="0.25">
      <c r="A189" s="6" t="s">
        <v>433</v>
      </c>
      <c r="B189" s="7"/>
      <c r="C189" s="6" t="s">
        <v>434</v>
      </c>
      <c r="D189" s="7"/>
      <c r="E189" s="8"/>
      <c r="F189" s="44"/>
      <c r="G189" s="44"/>
      <c r="H189" s="7"/>
      <c r="I189" s="9">
        <f t="shared" ref="I189:K189" si="178">TRUNC((SUM(I190:I191)),2)</f>
        <v>0</v>
      </c>
      <c r="J189" s="9">
        <f t="shared" si="178"/>
        <v>0</v>
      </c>
      <c r="K189" s="9">
        <f t="shared" si="178"/>
        <v>0</v>
      </c>
      <c r="L189" s="10">
        <f t="shared" ref="L189:M189" si="179">I189</f>
        <v>0</v>
      </c>
      <c r="M189" s="10">
        <f t="shared" si="179"/>
        <v>0</v>
      </c>
    </row>
    <row r="190" spans="1:13" ht="13.2" x14ac:dyDescent="0.25">
      <c r="A190" s="11" t="s">
        <v>435</v>
      </c>
      <c r="B190" s="23">
        <v>98689</v>
      </c>
      <c r="C190" s="21" t="s">
        <v>371</v>
      </c>
      <c r="D190" s="12" t="s">
        <v>29</v>
      </c>
      <c r="E190" s="13">
        <v>17</v>
      </c>
      <c r="F190" s="43"/>
      <c r="G190" s="43"/>
      <c r="H190" s="14">
        <f t="shared" ref="H190:H191" si="180">TRUNC((F190+G190),2)</f>
        <v>0</v>
      </c>
      <c r="I190" s="15">
        <f t="shared" ref="I190:I191" si="181">TRUNC((F190*E190),2)</f>
        <v>0</v>
      </c>
      <c r="J190" s="15">
        <f t="shared" ref="J190:J191" si="182">TRUNC((G190*E190),2)</f>
        <v>0</v>
      </c>
      <c r="K190" s="15">
        <f t="shared" ref="K190:K191" si="183">TRUNC((I190+J190),2)</f>
        <v>0</v>
      </c>
    </row>
    <row r="191" spans="1:13" ht="171.6" x14ac:dyDescent="0.25">
      <c r="A191" s="11" t="s">
        <v>436</v>
      </c>
      <c r="B191" s="23" t="s">
        <v>14</v>
      </c>
      <c r="C191" s="21" t="s">
        <v>437</v>
      </c>
      <c r="D191" s="12" t="s">
        <v>16</v>
      </c>
      <c r="E191" s="13">
        <v>1</v>
      </c>
      <c r="F191" s="43"/>
      <c r="G191" s="43"/>
      <c r="H191" s="14">
        <f t="shared" si="180"/>
        <v>0</v>
      </c>
      <c r="I191" s="15">
        <f t="shared" si="181"/>
        <v>0</v>
      </c>
      <c r="J191" s="15">
        <f t="shared" si="182"/>
        <v>0</v>
      </c>
      <c r="K191" s="15">
        <f t="shared" si="183"/>
        <v>0</v>
      </c>
    </row>
    <row r="192" spans="1:13" ht="13.2" x14ac:dyDescent="0.25">
      <c r="A192" s="6" t="s">
        <v>438</v>
      </c>
      <c r="B192" s="16"/>
      <c r="C192" s="17" t="s">
        <v>439</v>
      </c>
      <c r="D192" s="16"/>
      <c r="E192" s="18"/>
      <c r="F192" s="45"/>
      <c r="G192" s="45"/>
      <c r="H192" s="16"/>
      <c r="I192" s="9">
        <f t="shared" ref="I192:K192" si="184">TRUNC((SUM(I193)),2)</f>
        <v>0</v>
      </c>
      <c r="J192" s="9">
        <f t="shared" si="184"/>
        <v>0</v>
      </c>
      <c r="K192" s="9">
        <f t="shared" si="184"/>
        <v>0</v>
      </c>
      <c r="L192" s="10">
        <f t="shared" ref="L192:M192" si="185">I192</f>
        <v>0</v>
      </c>
      <c r="M192" s="10">
        <f t="shared" si="185"/>
        <v>0</v>
      </c>
    </row>
    <row r="193" spans="1:13" ht="52.8" x14ac:dyDescent="0.25">
      <c r="A193" s="11" t="s">
        <v>440</v>
      </c>
      <c r="B193" s="23" t="s">
        <v>441</v>
      </c>
      <c r="C193" s="21" t="s">
        <v>442</v>
      </c>
      <c r="D193" s="12" t="s">
        <v>16</v>
      </c>
      <c r="E193" s="13">
        <v>1</v>
      </c>
      <c r="F193" s="43"/>
      <c r="G193" s="43"/>
      <c r="H193" s="14">
        <f>TRUNC((F193+G193),2)</f>
        <v>0</v>
      </c>
      <c r="I193" s="15">
        <f>TRUNC((F193*E193),2)</f>
        <v>0</v>
      </c>
      <c r="J193" s="15">
        <f>TRUNC((G193*E193),2)</f>
        <v>0</v>
      </c>
      <c r="K193" s="15">
        <f>TRUNC((I193+J193),2)</f>
        <v>0</v>
      </c>
    </row>
    <row r="194" spans="1:13" ht="13.2" x14ac:dyDescent="0.25">
      <c r="A194" s="6" t="s">
        <v>443</v>
      </c>
      <c r="B194" s="7"/>
      <c r="C194" s="6" t="s">
        <v>444</v>
      </c>
      <c r="D194" s="7"/>
      <c r="E194" s="8"/>
      <c r="F194" s="44"/>
      <c r="G194" s="44"/>
      <c r="H194" s="7"/>
      <c r="I194" s="9">
        <f t="shared" ref="I194:K194" si="186">TRUNC((SUM(I195:I197)),2)</f>
        <v>0</v>
      </c>
      <c r="J194" s="9">
        <f t="shared" si="186"/>
        <v>0</v>
      </c>
      <c r="K194" s="9">
        <f t="shared" si="186"/>
        <v>0</v>
      </c>
      <c r="L194" s="10">
        <f t="shared" ref="L194:M194" si="187">I194</f>
        <v>0</v>
      </c>
      <c r="M194" s="10">
        <f t="shared" si="187"/>
        <v>0</v>
      </c>
    </row>
    <row r="195" spans="1:13" ht="24" x14ac:dyDescent="0.25">
      <c r="A195" s="11" t="s">
        <v>445</v>
      </c>
      <c r="B195" s="23" t="s">
        <v>446</v>
      </c>
      <c r="C195" s="21" t="s">
        <v>447</v>
      </c>
      <c r="D195" s="12" t="s">
        <v>23</v>
      </c>
      <c r="E195" s="13">
        <v>4.5</v>
      </c>
      <c r="F195" s="43"/>
      <c r="G195" s="43"/>
      <c r="H195" s="14">
        <f t="shared" ref="H195:H197" si="188">TRUNC((F195+G195),2)</f>
        <v>0</v>
      </c>
      <c r="I195" s="15">
        <f t="shared" ref="I195:I197" si="189">TRUNC((F195*E195),2)</f>
        <v>0</v>
      </c>
      <c r="J195" s="15">
        <f t="shared" ref="J195:J197" si="190">TRUNC((G195*E195),2)</f>
        <v>0</v>
      </c>
      <c r="K195" s="15">
        <f t="shared" ref="K195:K197" si="191">TRUNC((I195+J195),2)</f>
        <v>0</v>
      </c>
    </row>
    <row r="196" spans="1:13" ht="26.4" x14ac:dyDescent="0.25">
      <c r="A196" s="11" t="s">
        <v>448</v>
      </c>
      <c r="B196" s="23">
        <v>88415</v>
      </c>
      <c r="C196" s="21" t="s">
        <v>449</v>
      </c>
      <c r="D196" s="12" t="s">
        <v>23</v>
      </c>
      <c r="E196" s="13">
        <v>4.5</v>
      </c>
      <c r="F196" s="43"/>
      <c r="G196" s="43"/>
      <c r="H196" s="14">
        <f t="shared" si="188"/>
        <v>0</v>
      </c>
      <c r="I196" s="15">
        <f t="shared" si="189"/>
        <v>0</v>
      </c>
      <c r="J196" s="15">
        <f t="shared" si="190"/>
        <v>0</v>
      </c>
      <c r="K196" s="15">
        <f t="shared" si="191"/>
        <v>0</v>
      </c>
    </row>
    <row r="197" spans="1:13" ht="26.4" x14ac:dyDescent="0.25">
      <c r="A197" s="11" t="s">
        <v>450</v>
      </c>
      <c r="B197" s="23">
        <v>96130</v>
      </c>
      <c r="C197" s="21" t="s">
        <v>451</v>
      </c>
      <c r="D197" s="12" t="s">
        <v>23</v>
      </c>
      <c r="E197" s="13">
        <v>4.5</v>
      </c>
      <c r="F197" s="43"/>
      <c r="G197" s="43"/>
      <c r="H197" s="14">
        <f t="shared" si="188"/>
        <v>0</v>
      </c>
      <c r="I197" s="15">
        <f t="shared" si="189"/>
        <v>0</v>
      </c>
      <c r="J197" s="15">
        <f t="shared" si="190"/>
        <v>0</v>
      </c>
      <c r="K197" s="15">
        <f t="shared" si="191"/>
        <v>0</v>
      </c>
    </row>
    <row r="198" spans="1:13" ht="13.2" x14ac:dyDescent="0.25">
      <c r="A198" s="6" t="s">
        <v>452</v>
      </c>
      <c r="B198" s="7"/>
      <c r="C198" s="6" t="s">
        <v>453</v>
      </c>
      <c r="D198" s="7"/>
      <c r="E198" s="8"/>
      <c r="F198" s="44"/>
      <c r="G198" s="44"/>
      <c r="H198" s="7"/>
      <c r="I198" s="9">
        <f t="shared" ref="I198:K198" si="192">TRUNC((SUM(I199:I203)),2)</f>
        <v>0</v>
      </c>
      <c r="J198" s="9">
        <f t="shared" si="192"/>
        <v>0</v>
      </c>
      <c r="K198" s="9">
        <f t="shared" si="192"/>
        <v>0</v>
      </c>
      <c r="L198" s="10">
        <f t="shared" ref="L198:M198" si="193">I198</f>
        <v>0</v>
      </c>
      <c r="M198" s="10">
        <f t="shared" si="193"/>
        <v>0</v>
      </c>
    </row>
    <row r="199" spans="1:13" ht="26.4" x14ac:dyDescent="0.25">
      <c r="A199" s="11" t="s">
        <v>454</v>
      </c>
      <c r="B199" s="23">
        <v>88485</v>
      </c>
      <c r="C199" s="21" t="s">
        <v>455</v>
      </c>
      <c r="D199" s="12" t="s">
        <v>23</v>
      </c>
      <c r="E199" s="13">
        <v>375.47</v>
      </c>
      <c r="F199" s="43"/>
      <c r="G199" s="43"/>
      <c r="H199" s="14">
        <f t="shared" ref="H199:H203" si="194">TRUNC((F199+G199),2)</f>
        <v>0</v>
      </c>
      <c r="I199" s="15">
        <f t="shared" ref="I199:I203" si="195">TRUNC((F199*E199),2)</f>
        <v>0</v>
      </c>
      <c r="J199" s="15">
        <f t="shared" ref="J199:J203" si="196">TRUNC((G199*E199),2)</f>
        <v>0</v>
      </c>
      <c r="K199" s="15">
        <f t="shared" ref="K199:K203" si="197">TRUNC((I199+J199),2)</f>
        <v>0</v>
      </c>
    </row>
    <row r="200" spans="1:13" ht="26.4" x14ac:dyDescent="0.25">
      <c r="A200" s="11" t="s">
        <v>456</v>
      </c>
      <c r="B200" s="23">
        <v>88497</v>
      </c>
      <c r="C200" s="21" t="s">
        <v>457</v>
      </c>
      <c r="D200" s="12" t="s">
        <v>23</v>
      </c>
      <c r="E200" s="13">
        <v>375.47</v>
      </c>
      <c r="F200" s="43"/>
      <c r="G200" s="43"/>
      <c r="H200" s="14">
        <f t="shared" si="194"/>
        <v>0</v>
      </c>
      <c r="I200" s="15">
        <f t="shared" si="195"/>
        <v>0</v>
      </c>
      <c r="J200" s="15">
        <f t="shared" si="196"/>
        <v>0</v>
      </c>
      <c r="K200" s="15">
        <f t="shared" si="197"/>
        <v>0</v>
      </c>
    </row>
    <row r="201" spans="1:13" ht="39.6" x14ac:dyDescent="0.25">
      <c r="A201" s="11" t="s">
        <v>458</v>
      </c>
      <c r="B201" s="23">
        <v>88489</v>
      </c>
      <c r="C201" s="21" t="s">
        <v>459</v>
      </c>
      <c r="D201" s="12" t="s">
        <v>23</v>
      </c>
      <c r="E201" s="13">
        <v>246</v>
      </c>
      <c r="F201" s="43"/>
      <c r="G201" s="43"/>
      <c r="H201" s="14">
        <f t="shared" si="194"/>
        <v>0</v>
      </c>
      <c r="I201" s="15">
        <f t="shared" si="195"/>
        <v>0</v>
      </c>
      <c r="J201" s="15">
        <f t="shared" si="196"/>
        <v>0</v>
      </c>
      <c r="K201" s="15">
        <f t="shared" si="197"/>
        <v>0</v>
      </c>
    </row>
    <row r="202" spans="1:13" ht="39.6" x14ac:dyDescent="0.25">
      <c r="A202" s="11" t="s">
        <v>460</v>
      </c>
      <c r="B202" s="23" t="s">
        <v>461</v>
      </c>
      <c r="C202" s="21" t="s">
        <v>462</v>
      </c>
      <c r="D202" s="12" t="s">
        <v>23</v>
      </c>
      <c r="E202" s="13">
        <v>96.41</v>
      </c>
      <c r="F202" s="43"/>
      <c r="G202" s="43"/>
      <c r="H202" s="14">
        <f t="shared" si="194"/>
        <v>0</v>
      </c>
      <c r="I202" s="15">
        <f t="shared" si="195"/>
        <v>0</v>
      </c>
      <c r="J202" s="15">
        <f t="shared" si="196"/>
        <v>0</v>
      </c>
      <c r="K202" s="15">
        <f t="shared" si="197"/>
        <v>0</v>
      </c>
    </row>
    <row r="203" spans="1:13" ht="39.6" x14ac:dyDescent="0.25">
      <c r="A203" s="11" t="s">
        <v>463</v>
      </c>
      <c r="B203" s="23" t="s">
        <v>461</v>
      </c>
      <c r="C203" s="21" t="s">
        <v>464</v>
      </c>
      <c r="D203" s="12" t="s">
        <v>23</v>
      </c>
      <c r="E203" s="13">
        <v>19.78</v>
      </c>
      <c r="F203" s="43"/>
      <c r="G203" s="43"/>
      <c r="H203" s="14">
        <f t="shared" si="194"/>
        <v>0</v>
      </c>
      <c r="I203" s="15">
        <f t="shared" si="195"/>
        <v>0</v>
      </c>
      <c r="J203" s="15">
        <f t="shared" si="196"/>
        <v>0</v>
      </c>
      <c r="K203" s="15">
        <f t="shared" si="197"/>
        <v>0</v>
      </c>
    </row>
    <row r="204" spans="1:13" ht="13.2" x14ac:dyDescent="0.25">
      <c r="A204" s="6" t="s">
        <v>465</v>
      </c>
      <c r="B204" s="7"/>
      <c r="C204" s="6" t="s">
        <v>466</v>
      </c>
      <c r="D204" s="7"/>
      <c r="E204" s="8"/>
      <c r="F204" s="44"/>
      <c r="G204" s="44"/>
      <c r="H204" s="7"/>
      <c r="I204" s="9">
        <f t="shared" ref="I204:K204" si="198">TRUNC((SUM(I205:I207)),2)</f>
        <v>0</v>
      </c>
      <c r="J204" s="9">
        <f t="shared" si="198"/>
        <v>0</v>
      </c>
      <c r="K204" s="9">
        <f t="shared" si="198"/>
        <v>0</v>
      </c>
      <c r="L204" s="10">
        <f t="shared" ref="L204:M204" si="199">I204</f>
        <v>0</v>
      </c>
      <c r="M204" s="10">
        <f t="shared" si="199"/>
        <v>0</v>
      </c>
    </row>
    <row r="205" spans="1:13" ht="26.4" x14ac:dyDescent="0.25">
      <c r="A205" s="11" t="s">
        <v>467</v>
      </c>
      <c r="B205" s="23" t="s">
        <v>468</v>
      </c>
      <c r="C205" s="21" t="s">
        <v>469</v>
      </c>
      <c r="D205" s="12" t="s">
        <v>23</v>
      </c>
      <c r="E205" s="22">
        <v>342.23</v>
      </c>
      <c r="F205" s="43"/>
      <c r="G205" s="43"/>
      <c r="H205" s="14">
        <f t="shared" ref="H205:H207" si="200">TRUNC((F205+G205),2)</f>
        <v>0</v>
      </c>
      <c r="I205" s="15">
        <f t="shared" ref="I205:I207" si="201">TRUNC((F205*E205),2)</f>
        <v>0</v>
      </c>
      <c r="J205" s="15">
        <f t="shared" ref="J205:J207" si="202">TRUNC((G205*E205),2)</f>
        <v>0</v>
      </c>
      <c r="K205" s="15">
        <f t="shared" ref="K205:K207" si="203">TRUNC((I205+J205),2)</f>
        <v>0</v>
      </c>
    </row>
    <row r="206" spans="1:13" ht="26.4" x14ac:dyDescent="0.25">
      <c r="A206" s="11" t="s">
        <v>470</v>
      </c>
      <c r="B206" s="23">
        <v>88484</v>
      </c>
      <c r="C206" s="21" t="s">
        <v>471</v>
      </c>
      <c r="D206" s="12" t="s">
        <v>23</v>
      </c>
      <c r="E206" s="22">
        <v>342.23</v>
      </c>
      <c r="F206" s="43"/>
      <c r="G206" s="43"/>
      <c r="H206" s="14">
        <f t="shared" si="200"/>
        <v>0</v>
      </c>
      <c r="I206" s="15">
        <f t="shared" si="201"/>
        <v>0</v>
      </c>
      <c r="J206" s="15">
        <f t="shared" si="202"/>
        <v>0</v>
      </c>
      <c r="K206" s="15">
        <f t="shared" si="203"/>
        <v>0</v>
      </c>
    </row>
    <row r="207" spans="1:13" ht="26.4" x14ac:dyDescent="0.25">
      <c r="A207" s="11" t="s">
        <v>472</v>
      </c>
      <c r="B207" s="23">
        <v>88488</v>
      </c>
      <c r="C207" s="21" t="s">
        <v>473</v>
      </c>
      <c r="D207" s="12" t="s">
        <v>23</v>
      </c>
      <c r="E207" s="22">
        <v>342.23</v>
      </c>
      <c r="F207" s="43"/>
      <c r="G207" s="43"/>
      <c r="H207" s="14">
        <f t="shared" si="200"/>
        <v>0</v>
      </c>
      <c r="I207" s="15">
        <f t="shared" si="201"/>
        <v>0</v>
      </c>
      <c r="J207" s="15">
        <f t="shared" si="202"/>
        <v>0</v>
      </c>
      <c r="K207" s="15">
        <f t="shared" si="203"/>
        <v>0</v>
      </c>
    </row>
    <row r="208" spans="1:13" ht="13.2" x14ac:dyDescent="0.25">
      <c r="A208" s="6" t="s">
        <v>474</v>
      </c>
      <c r="B208" s="7"/>
      <c r="C208" s="6" t="s">
        <v>475</v>
      </c>
      <c r="D208" s="7"/>
      <c r="E208" s="8"/>
      <c r="F208" s="44"/>
      <c r="G208" s="44"/>
      <c r="H208" s="7"/>
      <c r="I208" s="9">
        <f t="shared" ref="I208:K208" si="204">TRUNC((SUM(I209:I210)),2)</f>
        <v>0</v>
      </c>
      <c r="J208" s="9">
        <f t="shared" si="204"/>
        <v>0</v>
      </c>
      <c r="K208" s="9">
        <f t="shared" si="204"/>
        <v>0</v>
      </c>
      <c r="L208" s="10">
        <f t="shared" ref="L208:M208" si="205">I208</f>
        <v>0</v>
      </c>
      <c r="M208" s="10">
        <f t="shared" si="205"/>
        <v>0</v>
      </c>
    </row>
    <row r="209" spans="1:13" ht="66" x14ac:dyDescent="0.25">
      <c r="A209" s="11" t="s">
        <v>476</v>
      </c>
      <c r="B209" s="23" t="s">
        <v>477</v>
      </c>
      <c r="C209" s="21" t="s">
        <v>478</v>
      </c>
      <c r="D209" s="12" t="s">
        <v>23</v>
      </c>
      <c r="E209" s="13">
        <v>46.87</v>
      </c>
      <c r="F209" s="43"/>
      <c r="G209" s="43"/>
      <c r="H209" s="14">
        <f t="shared" ref="H209:H210" si="206">TRUNC((F209+G209),2)</f>
        <v>0</v>
      </c>
      <c r="I209" s="15">
        <f t="shared" ref="I209:I210" si="207">TRUNC((F209*E209),2)</f>
        <v>0</v>
      </c>
      <c r="J209" s="15">
        <f t="shared" ref="J209:J210" si="208">TRUNC((G209*E209),2)</f>
        <v>0</v>
      </c>
      <c r="K209" s="15">
        <f t="shared" ref="K209:K210" si="209">TRUNC((I209+J209),2)</f>
        <v>0</v>
      </c>
    </row>
    <row r="210" spans="1:13" ht="66" x14ac:dyDescent="0.25">
      <c r="A210" s="11" t="s">
        <v>479</v>
      </c>
      <c r="B210" s="23" t="s">
        <v>480</v>
      </c>
      <c r="C210" s="21" t="s">
        <v>481</v>
      </c>
      <c r="D210" s="12" t="s">
        <v>23</v>
      </c>
      <c r="E210" s="13">
        <v>66.41</v>
      </c>
      <c r="F210" s="43"/>
      <c r="G210" s="43"/>
      <c r="H210" s="14">
        <f t="shared" si="206"/>
        <v>0</v>
      </c>
      <c r="I210" s="15">
        <f t="shared" si="207"/>
        <v>0</v>
      </c>
      <c r="J210" s="15">
        <f t="shared" si="208"/>
        <v>0</v>
      </c>
      <c r="K210" s="15">
        <f t="shared" si="209"/>
        <v>0</v>
      </c>
    </row>
    <row r="211" spans="1:13" ht="13.2" x14ac:dyDescent="0.25">
      <c r="A211" s="6" t="s">
        <v>482</v>
      </c>
      <c r="B211" s="7"/>
      <c r="C211" s="6" t="s">
        <v>483</v>
      </c>
      <c r="D211" s="7"/>
      <c r="E211" s="8"/>
      <c r="F211" s="44"/>
      <c r="G211" s="44"/>
      <c r="H211" s="7"/>
      <c r="I211" s="9">
        <f t="shared" ref="I211:K211" si="210">TRUNC((SUM(I212)),2)</f>
        <v>0</v>
      </c>
      <c r="J211" s="9">
        <f t="shared" si="210"/>
        <v>0</v>
      </c>
      <c r="K211" s="9">
        <f t="shared" si="210"/>
        <v>0</v>
      </c>
      <c r="L211" s="10">
        <f t="shared" ref="L211:M211" si="211">I211</f>
        <v>0</v>
      </c>
      <c r="M211" s="10">
        <f t="shared" si="211"/>
        <v>0</v>
      </c>
    </row>
    <row r="212" spans="1:13" ht="118.8" x14ac:dyDescent="0.25">
      <c r="A212" s="11" t="s">
        <v>484</v>
      </c>
      <c r="B212" s="23" t="s">
        <v>14</v>
      </c>
      <c r="C212" s="21" t="s">
        <v>485</v>
      </c>
      <c r="D212" s="12" t="s">
        <v>229</v>
      </c>
      <c r="E212" s="13">
        <v>1</v>
      </c>
      <c r="F212" s="43"/>
      <c r="G212" s="43"/>
      <c r="H212" s="14">
        <f>TRUNC((F212+G212),2)</f>
        <v>0</v>
      </c>
      <c r="I212" s="15">
        <f>TRUNC((F212*E212),2)</f>
        <v>0</v>
      </c>
      <c r="J212" s="15">
        <f>TRUNC((G212*E212),2)</f>
        <v>0</v>
      </c>
      <c r="K212" s="15">
        <f>TRUNC((I212+J212),2)</f>
        <v>0</v>
      </c>
    </row>
    <row r="213" spans="1:13" ht="13.2" x14ac:dyDescent="0.25">
      <c r="A213" s="6" t="s">
        <v>486</v>
      </c>
      <c r="B213" s="7"/>
      <c r="C213" s="6" t="s">
        <v>487</v>
      </c>
      <c r="D213" s="7"/>
      <c r="E213" s="8"/>
      <c r="F213" s="44"/>
      <c r="G213" s="44"/>
      <c r="H213" s="7"/>
      <c r="I213" s="9">
        <f t="shared" ref="I213:K213" si="212">TRUNC((SUM(I214:I216)),2)</f>
        <v>0</v>
      </c>
      <c r="J213" s="9">
        <f t="shared" si="212"/>
        <v>0</v>
      </c>
      <c r="K213" s="9">
        <f t="shared" si="212"/>
        <v>0</v>
      </c>
      <c r="L213" s="10">
        <f t="shared" ref="L213:M213" si="213">I213</f>
        <v>0</v>
      </c>
      <c r="M213" s="10">
        <f t="shared" si="213"/>
        <v>0</v>
      </c>
    </row>
    <row r="214" spans="1:13" ht="60" x14ac:dyDescent="0.25">
      <c r="A214" s="11" t="s">
        <v>488</v>
      </c>
      <c r="B214" s="23" t="s">
        <v>489</v>
      </c>
      <c r="C214" s="21" t="s">
        <v>490</v>
      </c>
      <c r="D214" s="12" t="s">
        <v>23</v>
      </c>
      <c r="E214" s="13">
        <v>125</v>
      </c>
      <c r="F214" s="43"/>
      <c r="G214" s="43"/>
      <c r="H214" s="14">
        <f t="shared" ref="H214:H216" si="214">TRUNC((F214+G214),2)</f>
        <v>0</v>
      </c>
      <c r="I214" s="15">
        <f t="shared" ref="I214:I216" si="215">TRUNC((F214*E214),2)</f>
        <v>0</v>
      </c>
      <c r="J214" s="15">
        <f t="shared" ref="J214:J216" si="216">TRUNC((G214*E214),2)</f>
        <v>0</v>
      </c>
      <c r="K214" s="15">
        <f t="shared" ref="K214:K216" si="217">TRUNC((I214+J214),2)</f>
        <v>0</v>
      </c>
    </row>
    <row r="215" spans="1:13" ht="52.8" x14ac:dyDescent="0.25">
      <c r="A215" s="11" t="s">
        <v>491</v>
      </c>
      <c r="B215" s="23" t="s">
        <v>492</v>
      </c>
      <c r="C215" s="21" t="s">
        <v>493</v>
      </c>
      <c r="D215" s="12" t="s">
        <v>29</v>
      </c>
      <c r="E215" s="13">
        <v>112.46</v>
      </c>
      <c r="F215" s="43"/>
      <c r="G215" s="43"/>
      <c r="H215" s="14">
        <f t="shared" si="214"/>
        <v>0</v>
      </c>
      <c r="I215" s="15">
        <f t="shared" si="215"/>
        <v>0</v>
      </c>
      <c r="J215" s="15">
        <f t="shared" si="216"/>
        <v>0</v>
      </c>
      <c r="K215" s="15">
        <f t="shared" si="217"/>
        <v>0</v>
      </c>
    </row>
    <row r="216" spans="1:13" ht="34.5" customHeight="1" x14ac:dyDescent="0.25">
      <c r="A216" s="11" t="s">
        <v>494</v>
      </c>
      <c r="B216" s="23" t="s">
        <v>495</v>
      </c>
      <c r="C216" s="21" t="s">
        <v>496</v>
      </c>
      <c r="D216" s="12" t="s">
        <v>23</v>
      </c>
      <c r="E216" s="13">
        <v>140</v>
      </c>
      <c r="F216" s="43"/>
      <c r="G216" s="43"/>
      <c r="H216" s="14">
        <f t="shared" si="214"/>
        <v>0</v>
      </c>
      <c r="I216" s="15">
        <f t="shared" si="215"/>
        <v>0</v>
      </c>
      <c r="J216" s="15">
        <f t="shared" si="216"/>
        <v>0</v>
      </c>
      <c r="K216" s="15">
        <f t="shared" si="217"/>
        <v>0</v>
      </c>
    </row>
    <row r="217" spans="1:13" ht="13.2" x14ac:dyDescent="0.25">
      <c r="A217" s="6" t="s">
        <v>497</v>
      </c>
      <c r="B217" s="7"/>
      <c r="C217" s="6" t="s">
        <v>498</v>
      </c>
      <c r="D217" s="7"/>
      <c r="E217" s="8"/>
      <c r="F217" s="44"/>
      <c r="G217" s="44"/>
      <c r="H217" s="7"/>
      <c r="I217" s="9">
        <f t="shared" ref="I217:K217" si="218">TRUNC((SUM(I218:I219)),2)</f>
        <v>0</v>
      </c>
      <c r="J217" s="9">
        <f t="shared" si="218"/>
        <v>0</v>
      </c>
      <c r="K217" s="9">
        <f t="shared" si="218"/>
        <v>0</v>
      </c>
      <c r="L217" s="10">
        <f t="shared" ref="L217:M217" si="219">I217</f>
        <v>0</v>
      </c>
      <c r="M217" s="10">
        <f t="shared" si="219"/>
        <v>0</v>
      </c>
    </row>
    <row r="218" spans="1:13" ht="52.8" x14ac:dyDescent="0.25">
      <c r="A218" s="11" t="s">
        <v>499</v>
      </c>
      <c r="B218" s="23" t="s">
        <v>500</v>
      </c>
      <c r="C218" s="21" t="s">
        <v>501</v>
      </c>
      <c r="D218" s="12" t="s">
        <v>23</v>
      </c>
      <c r="E218" s="13">
        <v>232.79</v>
      </c>
      <c r="F218" s="43"/>
      <c r="G218" s="43"/>
      <c r="H218" s="14">
        <f t="shared" ref="H218:H219" si="220">TRUNC((F218+G218),2)</f>
        <v>0</v>
      </c>
      <c r="I218" s="15">
        <f t="shared" ref="I218:I219" si="221">TRUNC((F218*E218),2)</f>
        <v>0</v>
      </c>
      <c r="J218" s="15">
        <f t="shared" ref="J218:J219" si="222">TRUNC((G218*E218),2)</f>
        <v>0</v>
      </c>
      <c r="K218" s="15">
        <f t="shared" ref="K218:K219" si="223">TRUNC((I218+J218),2)</f>
        <v>0</v>
      </c>
    </row>
    <row r="219" spans="1:13" ht="24" x14ac:dyDescent="0.25">
      <c r="A219" s="11" t="s">
        <v>502</v>
      </c>
      <c r="B219" s="23" t="s">
        <v>503</v>
      </c>
      <c r="C219" s="21" t="s">
        <v>504</v>
      </c>
      <c r="D219" s="12" t="s">
        <v>29</v>
      </c>
      <c r="E219" s="13">
        <v>106</v>
      </c>
      <c r="F219" s="43"/>
      <c r="G219" s="43"/>
      <c r="H219" s="14">
        <f t="shared" si="220"/>
        <v>0</v>
      </c>
      <c r="I219" s="15">
        <f t="shared" si="221"/>
        <v>0</v>
      </c>
      <c r="J219" s="15">
        <f t="shared" si="222"/>
        <v>0</v>
      </c>
      <c r="K219" s="15">
        <f t="shared" si="223"/>
        <v>0</v>
      </c>
    </row>
    <row r="220" spans="1:13" ht="13.2" x14ac:dyDescent="0.25">
      <c r="A220" s="6" t="s">
        <v>505</v>
      </c>
      <c r="B220" s="7"/>
      <c r="C220" s="6" t="s">
        <v>506</v>
      </c>
      <c r="D220" s="7"/>
      <c r="E220" s="8"/>
      <c r="F220" s="44"/>
      <c r="G220" s="44"/>
      <c r="H220" s="7"/>
      <c r="I220" s="9">
        <f t="shared" ref="I220:K220" si="224">TRUNC((SUM(I221:I222)),2)</f>
        <v>0</v>
      </c>
      <c r="J220" s="9">
        <f t="shared" si="224"/>
        <v>0</v>
      </c>
      <c r="K220" s="9">
        <f t="shared" si="224"/>
        <v>0</v>
      </c>
      <c r="L220" s="10">
        <f t="shared" ref="L220:M220" si="225">I220</f>
        <v>0</v>
      </c>
      <c r="M220" s="10">
        <f t="shared" si="225"/>
        <v>0</v>
      </c>
    </row>
    <row r="221" spans="1:13" ht="66" x14ac:dyDescent="0.25">
      <c r="A221" s="11" t="s">
        <v>507</v>
      </c>
      <c r="B221" s="23" t="s">
        <v>508</v>
      </c>
      <c r="C221" s="21" t="s">
        <v>509</v>
      </c>
      <c r="D221" s="12" t="s">
        <v>23</v>
      </c>
      <c r="E221" s="13">
        <v>77.239999999999995</v>
      </c>
      <c r="F221" s="43"/>
      <c r="G221" s="43"/>
      <c r="H221" s="14">
        <f t="shared" ref="H221:H222" si="226">TRUNC((F221+G221),2)</f>
        <v>0</v>
      </c>
      <c r="I221" s="15">
        <f t="shared" ref="I221:I222" si="227">TRUNC((F221*E221),2)</f>
        <v>0</v>
      </c>
      <c r="J221" s="15">
        <f t="shared" ref="J221:J222" si="228">TRUNC((G221*E221),2)</f>
        <v>0</v>
      </c>
      <c r="K221" s="15">
        <f t="shared" ref="K221:K222" si="229">TRUNC((I221+J221),2)</f>
        <v>0</v>
      </c>
    </row>
    <row r="222" spans="1:13" ht="24" x14ac:dyDescent="0.25">
      <c r="A222" s="11" t="s">
        <v>510</v>
      </c>
      <c r="B222" s="23" t="s">
        <v>511</v>
      </c>
      <c r="C222" s="21" t="s">
        <v>512</v>
      </c>
      <c r="D222" s="12" t="s">
        <v>29</v>
      </c>
      <c r="E222" s="13">
        <v>109</v>
      </c>
      <c r="F222" s="43"/>
      <c r="G222" s="43"/>
      <c r="H222" s="14">
        <f t="shared" si="226"/>
        <v>0</v>
      </c>
      <c r="I222" s="15">
        <f t="shared" si="227"/>
        <v>0</v>
      </c>
      <c r="J222" s="15">
        <f t="shared" si="228"/>
        <v>0</v>
      </c>
      <c r="K222" s="15">
        <f t="shared" si="229"/>
        <v>0</v>
      </c>
    </row>
    <row r="223" spans="1:13" ht="13.2" x14ac:dyDescent="0.25">
      <c r="A223" s="6" t="s">
        <v>513</v>
      </c>
      <c r="B223" s="7"/>
      <c r="C223" s="6" t="s">
        <v>514</v>
      </c>
      <c r="D223" s="7"/>
      <c r="E223" s="8"/>
      <c r="F223" s="44"/>
      <c r="G223" s="44"/>
      <c r="H223" s="7"/>
      <c r="I223" s="9">
        <f t="shared" ref="I223:K223" si="230">TRUNC((SUM(I224)),2)</f>
        <v>0</v>
      </c>
      <c r="J223" s="9">
        <f t="shared" si="230"/>
        <v>0</v>
      </c>
      <c r="K223" s="9">
        <f t="shared" si="230"/>
        <v>0</v>
      </c>
      <c r="L223" s="10">
        <f t="shared" ref="L223:M223" si="231">I223</f>
        <v>0</v>
      </c>
      <c r="M223" s="10">
        <f t="shared" si="231"/>
        <v>0</v>
      </c>
    </row>
    <row r="224" spans="1:13" ht="39.6" x14ac:dyDescent="0.25">
      <c r="A224" s="11" t="s">
        <v>515</v>
      </c>
      <c r="B224" s="23" t="s">
        <v>516</v>
      </c>
      <c r="C224" s="21" t="s">
        <v>517</v>
      </c>
      <c r="D224" s="12" t="s">
        <v>23</v>
      </c>
      <c r="E224" s="13">
        <v>8.5</v>
      </c>
      <c r="F224" s="43"/>
      <c r="G224" s="43"/>
      <c r="H224" s="14">
        <f>TRUNC((F224+G224),2)</f>
        <v>0</v>
      </c>
      <c r="I224" s="15">
        <f>TRUNC((F224*E224),2)</f>
        <v>0</v>
      </c>
      <c r="J224" s="15">
        <f>TRUNC((G224*E224),2)</f>
        <v>0</v>
      </c>
      <c r="K224" s="15">
        <f>TRUNC((I224+J224),2)</f>
        <v>0</v>
      </c>
    </row>
    <row r="225" spans="1:13" ht="13.2" x14ac:dyDescent="0.25">
      <c r="A225" s="6" t="s">
        <v>518</v>
      </c>
      <c r="B225" s="7"/>
      <c r="C225" s="6" t="s">
        <v>519</v>
      </c>
      <c r="D225" s="7"/>
      <c r="E225" s="8"/>
      <c r="F225" s="44"/>
      <c r="G225" s="44"/>
      <c r="H225" s="7"/>
      <c r="I225" s="9">
        <f t="shared" ref="I225:K225" si="232">TRUNC((SUM(I226:I229)),2)</f>
        <v>0</v>
      </c>
      <c r="J225" s="9">
        <f t="shared" si="232"/>
        <v>0</v>
      </c>
      <c r="K225" s="9">
        <f t="shared" si="232"/>
        <v>0</v>
      </c>
      <c r="L225" s="10">
        <f t="shared" ref="L225:M225" si="233">I225</f>
        <v>0</v>
      </c>
      <c r="M225" s="10">
        <f t="shared" si="233"/>
        <v>0</v>
      </c>
    </row>
    <row r="226" spans="1:13" ht="13.2" x14ac:dyDescent="0.25">
      <c r="A226" s="11" t="s">
        <v>520</v>
      </c>
      <c r="B226" s="23">
        <v>98689</v>
      </c>
      <c r="C226" s="21" t="s">
        <v>371</v>
      </c>
      <c r="D226" s="12" t="s">
        <v>29</v>
      </c>
      <c r="E226" s="13">
        <v>1.1000000000000001</v>
      </c>
      <c r="F226" s="43"/>
      <c r="G226" s="43"/>
      <c r="H226" s="14">
        <f t="shared" ref="H226:H229" si="234">TRUNC((F226+G226),2)</f>
        <v>0</v>
      </c>
      <c r="I226" s="15">
        <f t="shared" ref="I226:I229" si="235">TRUNC((F226*E226),2)</f>
        <v>0</v>
      </c>
      <c r="J226" s="15">
        <f t="shared" ref="J226:J229" si="236">TRUNC((G226*E226),2)</f>
        <v>0</v>
      </c>
      <c r="K226" s="15">
        <f t="shared" ref="K226:K229" si="237">TRUNC((I226+J226),2)</f>
        <v>0</v>
      </c>
    </row>
    <row r="227" spans="1:13" ht="26.4" x14ac:dyDescent="0.25">
      <c r="A227" s="11" t="s">
        <v>521</v>
      </c>
      <c r="B227" s="23">
        <v>101965</v>
      </c>
      <c r="C227" s="21" t="s">
        <v>105</v>
      </c>
      <c r="D227" s="12" t="s">
        <v>29</v>
      </c>
      <c r="E227" s="13">
        <v>2.65</v>
      </c>
      <c r="F227" s="43"/>
      <c r="G227" s="43"/>
      <c r="H227" s="14">
        <f t="shared" si="234"/>
        <v>0</v>
      </c>
      <c r="I227" s="15">
        <f t="shared" si="235"/>
        <v>0</v>
      </c>
      <c r="J227" s="15">
        <f t="shared" si="236"/>
        <v>0</v>
      </c>
      <c r="K227" s="15">
        <f t="shared" si="237"/>
        <v>0</v>
      </c>
    </row>
    <row r="228" spans="1:13" ht="39.6" x14ac:dyDescent="0.25">
      <c r="A228" s="11" t="s">
        <v>522</v>
      </c>
      <c r="B228" s="23" t="s">
        <v>523</v>
      </c>
      <c r="C228" s="21" t="s">
        <v>524</v>
      </c>
      <c r="D228" s="12" t="s">
        <v>229</v>
      </c>
      <c r="E228" s="13">
        <v>1</v>
      </c>
      <c r="F228" s="43"/>
      <c r="G228" s="43"/>
      <c r="H228" s="14">
        <f t="shared" si="234"/>
        <v>0</v>
      </c>
      <c r="I228" s="15">
        <f t="shared" si="235"/>
        <v>0</v>
      </c>
      <c r="J228" s="15">
        <f t="shared" si="236"/>
        <v>0</v>
      </c>
      <c r="K228" s="15">
        <f t="shared" si="237"/>
        <v>0</v>
      </c>
    </row>
    <row r="229" spans="1:13" ht="39.6" x14ac:dyDescent="0.25">
      <c r="A229" s="11" t="s">
        <v>525</v>
      </c>
      <c r="B229" s="23" t="s">
        <v>526</v>
      </c>
      <c r="C229" s="21" t="s">
        <v>527</v>
      </c>
      <c r="D229" s="12" t="s">
        <v>23</v>
      </c>
      <c r="E229" s="13">
        <v>6.49</v>
      </c>
      <c r="F229" s="43"/>
      <c r="G229" s="43"/>
      <c r="H229" s="14">
        <f t="shared" si="234"/>
        <v>0</v>
      </c>
      <c r="I229" s="15">
        <f t="shared" si="235"/>
        <v>0</v>
      </c>
      <c r="J229" s="15">
        <f t="shared" si="236"/>
        <v>0</v>
      </c>
      <c r="K229" s="15">
        <f t="shared" si="237"/>
        <v>0</v>
      </c>
    </row>
    <row r="230" spans="1:13" ht="13.2" x14ac:dyDescent="0.25">
      <c r="A230" s="6" t="s">
        <v>528</v>
      </c>
      <c r="B230" s="7"/>
      <c r="C230" s="6" t="s">
        <v>529</v>
      </c>
      <c r="D230" s="7"/>
      <c r="E230" s="8"/>
      <c r="F230" s="44"/>
      <c r="G230" s="44"/>
      <c r="H230" s="7"/>
      <c r="I230" s="9">
        <f t="shared" ref="I230:K230" si="238">TRUNC((SUM(I231:I235)),2)</f>
        <v>0</v>
      </c>
      <c r="J230" s="9">
        <f t="shared" si="238"/>
        <v>0</v>
      </c>
      <c r="K230" s="9">
        <f t="shared" si="238"/>
        <v>0</v>
      </c>
      <c r="L230" s="10">
        <f t="shared" ref="L230:M230" si="239">I230</f>
        <v>0</v>
      </c>
      <c r="M230" s="10">
        <f t="shared" si="239"/>
        <v>0</v>
      </c>
    </row>
    <row r="231" spans="1:13" ht="26.4" x14ac:dyDescent="0.25">
      <c r="A231" s="11" t="s">
        <v>530</v>
      </c>
      <c r="B231" s="23">
        <v>101965</v>
      </c>
      <c r="C231" s="21" t="s">
        <v>105</v>
      </c>
      <c r="D231" s="12" t="s">
        <v>29</v>
      </c>
      <c r="E231" s="13">
        <v>4.2</v>
      </c>
      <c r="F231" s="43"/>
      <c r="G231" s="43"/>
      <c r="H231" s="14">
        <f t="shared" ref="H231:H235" si="240">TRUNC((F231+G231),2)</f>
        <v>0</v>
      </c>
      <c r="I231" s="15">
        <f t="shared" ref="I231:I235" si="241">TRUNC((F231*E231),2)</f>
        <v>0</v>
      </c>
      <c r="J231" s="15">
        <f t="shared" ref="J231:J235" si="242">TRUNC((G231*E231),2)</f>
        <v>0</v>
      </c>
      <c r="K231" s="15">
        <f t="shared" ref="K231:K235" si="243">TRUNC((I231+J231),2)</f>
        <v>0</v>
      </c>
    </row>
    <row r="232" spans="1:13" ht="52.8" x14ac:dyDescent="0.25">
      <c r="A232" s="11" t="s">
        <v>531</v>
      </c>
      <c r="B232" s="23">
        <v>94573</v>
      </c>
      <c r="C232" s="21" t="s">
        <v>532</v>
      </c>
      <c r="D232" s="12" t="s">
        <v>23</v>
      </c>
      <c r="E232" s="13">
        <v>6</v>
      </c>
      <c r="F232" s="43"/>
      <c r="G232" s="43"/>
      <c r="H232" s="14">
        <f t="shared" si="240"/>
        <v>0</v>
      </c>
      <c r="I232" s="15">
        <f t="shared" si="241"/>
        <v>0</v>
      </c>
      <c r="J232" s="15">
        <f t="shared" si="242"/>
        <v>0</v>
      </c>
      <c r="K232" s="15">
        <f t="shared" si="243"/>
        <v>0</v>
      </c>
    </row>
    <row r="233" spans="1:13" ht="26.4" x14ac:dyDescent="0.25">
      <c r="A233" s="11" t="s">
        <v>533</v>
      </c>
      <c r="B233" s="23">
        <v>94589</v>
      </c>
      <c r="C233" s="21" t="s">
        <v>534</v>
      </c>
      <c r="D233" s="12" t="s">
        <v>29</v>
      </c>
      <c r="E233" s="13">
        <v>14</v>
      </c>
      <c r="F233" s="43"/>
      <c r="G233" s="43"/>
      <c r="H233" s="14">
        <f t="shared" si="240"/>
        <v>0</v>
      </c>
      <c r="I233" s="15">
        <f t="shared" si="241"/>
        <v>0</v>
      </c>
      <c r="J233" s="15">
        <f t="shared" si="242"/>
        <v>0</v>
      </c>
      <c r="K233" s="15">
        <f t="shared" si="243"/>
        <v>0</v>
      </c>
    </row>
    <row r="234" spans="1:13" ht="26.4" x14ac:dyDescent="0.25">
      <c r="A234" s="11" t="s">
        <v>535</v>
      </c>
      <c r="B234" s="23" t="s">
        <v>536</v>
      </c>
      <c r="C234" s="21" t="s">
        <v>537</v>
      </c>
      <c r="D234" s="12" t="s">
        <v>23</v>
      </c>
      <c r="E234" s="13">
        <v>6</v>
      </c>
      <c r="F234" s="43"/>
      <c r="G234" s="43"/>
      <c r="H234" s="14">
        <f t="shared" si="240"/>
        <v>0</v>
      </c>
      <c r="I234" s="15">
        <f t="shared" si="241"/>
        <v>0</v>
      </c>
      <c r="J234" s="15">
        <f t="shared" si="242"/>
        <v>0</v>
      </c>
      <c r="K234" s="15">
        <f t="shared" si="243"/>
        <v>0</v>
      </c>
    </row>
    <row r="235" spans="1:13" ht="24" x14ac:dyDescent="0.25">
      <c r="A235" s="11" t="s">
        <v>538</v>
      </c>
      <c r="B235" s="23" t="s">
        <v>539</v>
      </c>
      <c r="C235" s="21" t="s">
        <v>540</v>
      </c>
      <c r="D235" s="12" t="s">
        <v>23</v>
      </c>
      <c r="E235" s="13">
        <v>6</v>
      </c>
      <c r="F235" s="43"/>
      <c r="G235" s="43"/>
      <c r="H235" s="14">
        <f t="shared" si="240"/>
        <v>0</v>
      </c>
      <c r="I235" s="15">
        <f t="shared" si="241"/>
        <v>0</v>
      </c>
      <c r="J235" s="15">
        <f t="shared" si="242"/>
        <v>0</v>
      </c>
      <c r="K235" s="15">
        <f t="shared" si="243"/>
        <v>0</v>
      </c>
    </row>
    <row r="236" spans="1:13" ht="13.2" x14ac:dyDescent="0.25">
      <c r="A236" s="6" t="s">
        <v>541</v>
      </c>
      <c r="B236" s="7"/>
      <c r="C236" s="6" t="s">
        <v>542</v>
      </c>
      <c r="D236" s="7"/>
      <c r="E236" s="8"/>
      <c r="F236" s="44"/>
      <c r="G236" s="44"/>
      <c r="H236" s="7"/>
      <c r="I236" s="9">
        <f t="shared" ref="I236:K236" si="244">TRUNC((SUM(I237:I239)),2)</f>
        <v>0</v>
      </c>
      <c r="J236" s="9">
        <f t="shared" si="244"/>
        <v>0</v>
      </c>
      <c r="K236" s="9">
        <f t="shared" si="244"/>
        <v>0</v>
      </c>
      <c r="L236" s="10">
        <f t="shared" ref="L236:M236" si="245">I236</f>
        <v>0</v>
      </c>
      <c r="M236" s="10">
        <f t="shared" si="245"/>
        <v>0</v>
      </c>
    </row>
    <row r="237" spans="1:13" ht="26.4" x14ac:dyDescent="0.25">
      <c r="A237" s="11" t="s">
        <v>543</v>
      </c>
      <c r="B237" s="23">
        <v>97637</v>
      </c>
      <c r="C237" s="21" t="s">
        <v>544</v>
      </c>
      <c r="D237" s="12" t="s">
        <v>338</v>
      </c>
      <c r="E237" s="13">
        <v>6.96</v>
      </c>
      <c r="F237" s="43"/>
      <c r="G237" s="43"/>
      <c r="H237" s="14">
        <f t="shared" ref="H237:H239" si="246">TRUNC((F237+G237),2)</f>
        <v>0</v>
      </c>
      <c r="I237" s="15">
        <f t="shared" ref="I237:I239" si="247">TRUNC((F237*E237),2)</f>
        <v>0</v>
      </c>
      <c r="J237" s="15">
        <f t="shared" ref="J237:J239" si="248">TRUNC((G237*E237),2)</f>
        <v>0</v>
      </c>
      <c r="K237" s="15">
        <f t="shared" ref="K237:K239" si="249">TRUNC((I237+J237),2)</f>
        <v>0</v>
      </c>
    </row>
    <row r="238" spans="1:13" ht="39.6" x14ac:dyDescent="0.25">
      <c r="A238" s="11" t="s">
        <v>545</v>
      </c>
      <c r="B238" s="23" t="s">
        <v>526</v>
      </c>
      <c r="C238" s="21" t="s">
        <v>527</v>
      </c>
      <c r="D238" s="12" t="s">
        <v>338</v>
      </c>
      <c r="E238" s="13">
        <v>6.96</v>
      </c>
      <c r="F238" s="43"/>
      <c r="G238" s="43"/>
      <c r="H238" s="14">
        <f t="shared" si="246"/>
        <v>0</v>
      </c>
      <c r="I238" s="15">
        <f t="shared" si="247"/>
        <v>0</v>
      </c>
      <c r="J238" s="15">
        <f t="shared" si="248"/>
        <v>0</v>
      </c>
      <c r="K238" s="15">
        <f t="shared" si="249"/>
        <v>0</v>
      </c>
    </row>
    <row r="239" spans="1:13" ht="36" x14ac:dyDescent="0.25">
      <c r="A239" s="11" t="s">
        <v>546</v>
      </c>
      <c r="B239" s="23" t="s">
        <v>547</v>
      </c>
      <c r="C239" s="21" t="s">
        <v>548</v>
      </c>
      <c r="D239" s="12" t="s">
        <v>29</v>
      </c>
      <c r="E239" s="13">
        <v>2.4</v>
      </c>
      <c r="F239" s="43"/>
      <c r="G239" s="43"/>
      <c r="H239" s="14">
        <f t="shared" si="246"/>
        <v>0</v>
      </c>
      <c r="I239" s="15">
        <f t="shared" si="247"/>
        <v>0</v>
      </c>
      <c r="J239" s="15">
        <f t="shared" si="248"/>
        <v>0</v>
      </c>
      <c r="K239" s="15">
        <f t="shared" si="249"/>
        <v>0</v>
      </c>
    </row>
    <row r="240" spans="1:13" ht="20.25" customHeight="1" x14ac:dyDescent="0.25">
      <c r="A240" s="6" t="s">
        <v>549</v>
      </c>
      <c r="B240" s="16"/>
      <c r="C240" s="17" t="s">
        <v>550</v>
      </c>
      <c r="D240" s="16"/>
      <c r="E240" s="18"/>
      <c r="F240" s="45"/>
      <c r="G240" s="45"/>
      <c r="H240" s="16"/>
      <c r="I240" s="9">
        <f t="shared" ref="I240:K240" si="250">TRUNC((SUM(I241:I243)),2)</f>
        <v>0</v>
      </c>
      <c r="J240" s="9">
        <f t="shared" si="250"/>
        <v>0</v>
      </c>
      <c r="K240" s="9">
        <f t="shared" si="250"/>
        <v>0</v>
      </c>
      <c r="L240" s="10">
        <f t="shared" ref="L240:M240" si="251">I240</f>
        <v>0</v>
      </c>
      <c r="M240" s="10">
        <f t="shared" si="251"/>
        <v>0</v>
      </c>
    </row>
    <row r="241" spans="1:13" ht="13.2" x14ac:dyDescent="0.25">
      <c r="A241" s="11" t="s">
        <v>551</v>
      </c>
      <c r="B241" s="23" t="s">
        <v>552</v>
      </c>
      <c r="C241" s="21" t="s">
        <v>553</v>
      </c>
      <c r="D241" s="12" t="s">
        <v>29</v>
      </c>
      <c r="E241" s="13">
        <v>14</v>
      </c>
      <c r="F241" s="43"/>
      <c r="G241" s="43"/>
      <c r="H241" s="14">
        <f t="shared" ref="H241:H243" si="252">TRUNC((F241+G241),2)</f>
        <v>0</v>
      </c>
      <c r="I241" s="15">
        <f t="shared" ref="I241:I243" si="253">TRUNC((F241*E241),2)</f>
        <v>0</v>
      </c>
      <c r="J241" s="15">
        <f t="shared" ref="J241:J243" si="254">TRUNC((G241*E241),2)</f>
        <v>0</v>
      </c>
      <c r="K241" s="15">
        <f t="shared" ref="K241:K243" si="255">TRUNC((I241+J241),2)</f>
        <v>0</v>
      </c>
    </row>
    <row r="242" spans="1:13" ht="24" x14ac:dyDescent="0.25">
      <c r="A242" s="11" t="s">
        <v>554</v>
      </c>
      <c r="B242" s="23" t="s">
        <v>555</v>
      </c>
      <c r="C242" s="21" t="s">
        <v>556</v>
      </c>
      <c r="D242" s="12" t="s">
        <v>16</v>
      </c>
      <c r="E242" s="13">
        <v>1</v>
      </c>
      <c r="F242" s="43"/>
      <c r="G242" s="43"/>
      <c r="H242" s="14">
        <f t="shared" si="252"/>
        <v>0</v>
      </c>
      <c r="I242" s="15">
        <f t="shared" si="253"/>
        <v>0</v>
      </c>
      <c r="J242" s="15">
        <f t="shared" si="254"/>
        <v>0</v>
      </c>
      <c r="K242" s="15">
        <f t="shared" si="255"/>
        <v>0</v>
      </c>
    </row>
    <row r="243" spans="1:13" ht="28.5" customHeight="1" x14ac:dyDescent="0.25">
      <c r="A243" s="11" t="s">
        <v>557</v>
      </c>
      <c r="B243" s="23" t="s">
        <v>558</v>
      </c>
      <c r="C243" s="21" t="s">
        <v>559</v>
      </c>
      <c r="D243" s="12" t="s">
        <v>16</v>
      </c>
      <c r="E243" s="13">
        <v>1</v>
      </c>
      <c r="F243" s="43"/>
      <c r="G243" s="43"/>
      <c r="H243" s="14">
        <f t="shared" si="252"/>
        <v>0</v>
      </c>
      <c r="I243" s="15">
        <f t="shared" si="253"/>
        <v>0</v>
      </c>
      <c r="J243" s="15">
        <f t="shared" si="254"/>
        <v>0</v>
      </c>
      <c r="K243" s="15">
        <f t="shared" si="255"/>
        <v>0</v>
      </c>
    </row>
    <row r="244" spans="1:13" ht="13.2" x14ac:dyDescent="0.25">
      <c r="A244" s="6" t="s">
        <v>560</v>
      </c>
      <c r="B244" s="7"/>
      <c r="C244" s="6" t="s">
        <v>561</v>
      </c>
      <c r="D244" s="7"/>
      <c r="E244" s="8"/>
      <c r="F244" s="44"/>
      <c r="G244" s="44"/>
      <c r="H244" s="7"/>
      <c r="I244" s="9">
        <f t="shared" ref="I244:K244" si="256">TRUNC((SUM(I245:I246)),2)</f>
        <v>0</v>
      </c>
      <c r="J244" s="9">
        <f t="shared" si="256"/>
        <v>0</v>
      </c>
      <c r="K244" s="9">
        <f t="shared" si="256"/>
        <v>0</v>
      </c>
      <c r="L244" s="10">
        <f t="shared" ref="L244:M244" si="257">I244</f>
        <v>0</v>
      </c>
      <c r="M244" s="10">
        <f t="shared" si="257"/>
        <v>0</v>
      </c>
    </row>
    <row r="245" spans="1:13" ht="24" x14ac:dyDescent="0.25">
      <c r="A245" s="11" t="s">
        <v>562</v>
      </c>
      <c r="B245" s="23" t="s">
        <v>563</v>
      </c>
      <c r="C245" s="21" t="s">
        <v>564</v>
      </c>
      <c r="D245" s="12" t="s">
        <v>23</v>
      </c>
      <c r="E245" s="13">
        <v>41.97</v>
      </c>
      <c r="F245" s="43"/>
      <c r="G245" s="43"/>
      <c r="H245" s="14">
        <f t="shared" ref="H245:H246" si="258">TRUNC((F245+G245),2)</f>
        <v>0</v>
      </c>
      <c r="I245" s="15">
        <f t="shared" ref="I245:I246" si="259">TRUNC((F245*E245),2)</f>
        <v>0</v>
      </c>
      <c r="J245" s="15">
        <f t="shared" ref="J245:J246" si="260">TRUNC((G245*E245),2)</f>
        <v>0</v>
      </c>
      <c r="K245" s="15">
        <f t="shared" ref="K245:K246" si="261">TRUNC((I245+J245),2)</f>
        <v>0</v>
      </c>
    </row>
    <row r="246" spans="1:13" ht="26.4" x14ac:dyDescent="0.25">
      <c r="A246" s="11" t="s">
        <v>565</v>
      </c>
      <c r="B246" s="23">
        <v>102489</v>
      </c>
      <c r="C246" s="21" t="s">
        <v>566</v>
      </c>
      <c r="D246" s="12" t="s">
        <v>23</v>
      </c>
      <c r="E246" s="13">
        <v>41.97</v>
      </c>
      <c r="F246" s="43"/>
      <c r="G246" s="43"/>
      <c r="H246" s="14">
        <f t="shared" si="258"/>
        <v>0</v>
      </c>
      <c r="I246" s="15">
        <f t="shared" si="259"/>
        <v>0</v>
      </c>
      <c r="J246" s="15">
        <f t="shared" si="260"/>
        <v>0</v>
      </c>
      <c r="K246" s="15">
        <f t="shared" si="261"/>
        <v>0</v>
      </c>
    </row>
    <row r="247" spans="1:13" ht="13.2" x14ac:dyDescent="0.25">
      <c r="A247" s="6" t="s">
        <v>567</v>
      </c>
      <c r="B247" s="7"/>
      <c r="C247" s="6" t="s">
        <v>568</v>
      </c>
      <c r="D247" s="7"/>
      <c r="E247" s="8"/>
      <c r="F247" s="44"/>
      <c r="G247" s="44"/>
      <c r="H247" s="7"/>
      <c r="I247" s="9">
        <f t="shared" ref="I247:K247" si="262">TRUNC((SUM(I248:I252)),2)</f>
        <v>0</v>
      </c>
      <c r="J247" s="9">
        <f t="shared" si="262"/>
        <v>0</v>
      </c>
      <c r="K247" s="9">
        <f t="shared" si="262"/>
        <v>0</v>
      </c>
      <c r="L247" s="10">
        <f t="shared" ref="L247:M247" si="263">I247</f>
        <v>0</v>
      </c>
      <c r="M247" s="10">
        <f t="shared" si="263"/>
        <v>0</v>
      </c>
    </row>
    <row r="248" spans="1:13" ht="36" x14ac:dyDescent="0.25">
      <c r="A248" s="11" t="s">
        <v>569</v>
      </c>
      <c r="B248" s="23" t="s">
        <v>570</v>
      </c>
      <c r="C248" s="21" t="s">
        <v>571</v>
      </c>
      <c r="D248" s="12" t="s">
        <v>16</v>
      </c>
      <c r="E248" s="13">
        <v>2</v>
      </c>
      <c r="F248" s="43"/>
      <c r="G248" s="43"/>
      <c r="H248" s="14">
        <f t="shared" ref="H248:H252" si="264">TRUNC((F248+G248),2)</f>
        <v>0</v>
      </c>
      <c r="I248" s="15">
        <f t="shared" ref="I248:I252" si="265">TRUNC((F248*E248),2)</f>
        <v>0</v>
      </c>
      <c r="J248" s="15">
        <f t="shared" ref="J248:J252" si="266">TRUNC((G248*E248),2)</f>
        <v>0</v>
      </c>
      <c r="K248" s="15">
        <f t="shared" ref="K248:K252" si="267">TRUNC((I248+J248),2)</f>
        <v>0</v>
      </c>
    </row>
    <row r="249" spans="1:13" ht="36" x14ac:dyDescent="0.25">
      <c r="A249" s="11" t="s">
        <v>572</v>
      </c>
      <c r="B249" s="23" t="s">
        <v>573</v>
      </c>
      <c r="C249" s="21" t="s">
        <v>574</v>
      </c>
      <c r="D249" s="12" t="s">
        <v>16</v>
      </c>
      <c r="E249" s="13">
        <v>27</v>
      </c>
      <c r="F249" s="43"/>
      <c r="G249" s="43"/>
      <c r="H249" s="14">
        <f t="shared" si="264"/>
        <v>0</v>
      </c>
      <c r="I249" s="15">
        <f t="shared" si="265"/>
        <v>0</v>
      </c>
      <c r="J249" s="15">
        <f t="shared" si="266"/>
        <v>0</v>
      </c>
      <c r="K249" s="15">
        <f t="shared" si="267"/>
        <v>0</v>
      </c>
    </row>
    <row r="250" spans="1:13" ht="36" x14ac:dyDescent="0.25">
      <c r="A250" s="11" t="s">
        <v>575</v>
      </c>
      <c r="B250" s="23" t="s">
        <v>576</v>
      </c>
      <c r="C250" s="21" t="s">
        <v>577</v>
      </c>
      <c r="D250" s="12" t="s">
        <v>16</v>
      </c>
      <c r="E250" s="13">
        <v>58</v>
      </c>
      <c r="F250" s="43"/>
      <c r="G250" s="43"/>
      <c r="H250" s="14">
        <f t="shared" si="264"/>
        <v>0</v>
      </c>
      <c r="I250" s="15">
        <f t="shared" si="265"/>
        <v>0</v>
      </c>
      <c r="J250" s="15">
        <f t="shared" si="266"/>
        <v>0</v>
      </c>
      <c r="K250" s="15">
        <f t="shared" si="267"/>
        <v>0</v>
      </c>
    </row>
    <row r="251" spans="1:13" ht="36" x14ac:dyDescent="0.25">
      <c r="A251" s="11" t="s">
        <v>578</v>
      </c>
      <c r="B251" s="23" t="s">
        <v>579</v>
      </c>
      <c r="C251" s="21" t="s">
        <v>580</v>
      </c>
      <c r="D251" s="12" t="s">
        <v>16</v>
      </c>
      <c r="E251" s="13">
        <v>96</v>
      </c>
      <c r="F251" s="43"/>
      <c r="G251" s="43"/>
      <c r="H251" s="14">
        <f t="shared" si="264"/>
        <v>0</v>
      </c>
      <c r="I251" s="15">
        <f t="shared" si="265"/>
        <v>0</v>
      </c>
      <c r="J251" s="15">
        <f t="shared" si="266"/>
        <v>0</v>
      </c>
      <c r="K251" s="15">
        <f t="shared" si="267"/>
        <v>0</v>
      </c>
    </row>
    <row r="252" spans="1:13" ht="48" x14ac:dyDescent="0.25">
      <c r="A252" s="11" t="s">
        <v>581</v>
      </c>
      <c r="B252" s="23" t="s">
        <v>582</v>
      </c>
      <c r="C252" s="21" t="s">
        <v>583</v>
      </c>
      <c r="D252" s="12" t="s">
        <v>16</v>
      </c>
      <c r="E252" s="13">
        <v>9</v>
      </c>
      <c r="F252" s="43"/>
      <c r="G252" s="43"/>
      <c r="H252" s="14">
        <f t="shared" si="264"/>
        <v>0</v>
      </c>
      <c r="I252" s="15">
        <f t="shared" si="265"/>
        <v>0</v>
      </c>
      <c r="J252" s="15">
        <f t="shared" si="266"/>
        <v>0</v>
      </c>
      <c r="K252" s="15">
        <f t="shared" si="267"/>
        <v>0</v>
      </c>
    </row>
    <row r="253" spans="1:13" ht="13.2" x14ac:dyDescent="0.25">
      <c r="A253" s="6" t="s">
        <v>584</v>
      </c>
      <c r="B253" s="7"/>
      <c r="C253" s="6" t="s">
        <v>585</v>
      </c>
      <c r="D253" s="7"/>
      <c r="E253" s="8"/>
      <c r="F253" s="44"/>
      <c r="G253" s="44"/>
      <c r="H253" s="7"/>
      <c r="I253" s="9">
        <f t="shared" ref="I253:K253" si="268">TRUNC((SUM(I254:I255)),2)</f>
        <v>0</v>
      </c>
      <c r="J253" s="9">
        <f t="shared" si="268"/>
        <v>0</v>
      </c>
      <c r="K253" s="9">
        <f t="shared" si="268"/>
        <v>0</v>
      </c>
      <c r="L253" s="10">
        <f t="shared" ref="L253:M253" si="269">I253</f>
        <v>0</v>
      </c>
      <c r="M253" s="10">
        <f t="shared" si="269"/>
        <v>0</v>
      </c>
    </row>
    <row r="254" spans="1:13" ht="36" x14ac:dyDescent="0.25">
      <c r="A254" s="11" t="s">
        <v>586</v>
      </c>
      <c r="B254" s="23" t="s">
        <v>570</v>
      </c>
      <c r="C254" s="21" t="s">
        <v>571</v>
      </c>
      <c r="D254" s="12" t="s">
        <v>16</v>
      </c>
      <c r="E254" s="13">
        <v>40</v>
      </c>
      <c r="F254" s="43"/>
      <c r="G254" s="43"/>
      <c r="H254" s="14">
        <f t="shared" ref="H254:H255" si="270">TRUNC((F254+G254),2)</f>
        <v>0</v>
      </c>
      <c r="I254" s="15">
        <f t="shared" ref="I254:I255" si="271">TRUNC((F254*E254),2)</f>
        <v>0</v>
      </c>
      <c r="J254" s="15">
        <f t="shared" ref="J254:J255" si="272">TRUNC((G254*E254),2)</f>
        <v>0</v>
      </c>
      <c r="K254" s="15">
        <f t="shared" ref="K254:K255" si="273">TRUNC((I254+J254),2)</f>
        <v>0</v>
      </c>
    </row>
    <row r="255" spans="1:13" ht="36" x14ac:dyDescent="0.25">
      <c r="A255" s="11" t="s">
        <v>587</v>
      </c>
      <c r="B255" s="23" t="s">
        <v>588</v>
      </c>
      <c r="C255" s="21" t="s">
        <v>589</v>
      </c>
      <c r="D255" s="12" t="s">
        <v>16</v>
      </c>
      <c r="E255" s="13">
        <v>13</v>
      </c>
      <c r="F255" s="43"/>
      <c r="G255" s="43"/>
      <c r="H255" s="14">
        <f t="shared" si="270"/>
        <v>0</v>
      </c>
      <c r="I255" s="15">
        <f t="shared" si="271"/>
        <v>0</v>
      </c>
      <c r="J255" s="15">
        <f t="shared" si="272"/>
        <v>0</v>
      </c>
      <c r="K255" s="15">
        <f t="shared" si="273"/>
        <v>0</v>
      </c>
    </row>
    <row r="256" spans="1:13" ht="13.2" x14ac:dyDescent="0.25">
      <c r="A256" s="6" t="s">
        <v>590</v>
      </c>
      <c r="B256" s="7"/>
      <c r="C256" s="6" t="s">
        <v>591</v>
      </c>
      <c r="D256" s="7"/>
      <c r="E256" s="8"/>
      <c r="F256" s="44"/>
      <c r="G256" s="44"/>
      <c r="H256" s="7"/>
      <c r="I256" s="9">
        <f t="shared" ref="I256:K256" si="274">TRUNC((SUM(I257:I258)),2)</f>
        <v>0</v>
      </c>
      <c r="J256" s="9">
        <f t="shared" si="274"/>
        <v>0</v>
      </c>
      <c r="K256" s="9">
        <f t="shared" si="274"/>
        <v>0</v>
      </c>
      <c r="L256" s="10">
        <f t="shared" ref="L256:M256" si="275">I256</f>
        <v>0</v>
      </c>
      <c r="M256" s="10">
        <f t="shared" si="275"/>
        <v>0</v>
      </c>
    </row>
    <row r="257" spans="1:13" ht="26.4" x14ac:dyDescent="0.25">
      <c r="A257" s="11" t="s">
        <v>592</v>
      </c>
      <c r="B257" s="23" t="s">
        <v>593</v>
      </c>
      <c r="C257" s="21" t="s">
        <v>594</v>
      </c>
      <c r="D257" s="12" t="s">
        <v>23</v>
      </c>
      <c r="E257" s="13">
        <v>27.06</v>
      </c>
      <c r="F257" s="43"/>
      <c r="G257" s="43"/>
      <c r="H257" s="14">
        <f t="shared" ref="H257:H258" si="276">TRUNC((F257+G257),2)</f>
        <v>0</v>
      </c>
      <c r="I257" s="15">
        <f t="shared" ref="I257:I258" si="277">TRUNC((F257*E257),2)</f>
        <v>0</v>
      </c>
      <c r="J257" s="15">
        <f t="shared" ref="J257:J258" si="278">TRUNC((G257*E257),2)</f>
        <v>0</v>
      </c>
      <c r="K257" s="15">
        <f t="shared" ref="K257:K258" si="279">TRUNC((I257+J257),2)</f>
        <v>0</v>
      </c>
    </row>
    <row r="258" spans="1:13" ht="26.4" x14ac:dyDescent="0.25">
      <c r="A258" s="11" t="s">
        <v>595</v>
      </c>
      <c r="B258" s="23" t="s">
        <v>596</v>
      </c>
      <c r="C258" s="21" t="s">
        <v>597</v>
      </c>
      <c r="D258" s="12" t="s">
        <v>23</v>
      </c>
      <c r="E258" s="13">
        <v>27.06</v>
      </c>
      <c r="F258" s="43"/>
      <c r="G258" s="43"/>
      <c r="H258" s="14">
        <f t="shared" si="276"/>
        <v>0</v>
      </c>
      <c r="I258" s="15">
        <f t="shared" si="277"/>
        <v>0</v>
      </c>
      <c r="J258" s="15">
        <f t="shared" si="278"/>
        <v>0</v>
      </c>
      <c r="K258" s="15">
        <f t="shared" si="279"/>
        <v>0</v>
      </c>
    </row>
    <row r="259" spans="1:13" ht="13.2" x14ac:dyDescent="0.25">
      <c r="A259" s="6" t="s">
        <v>598</v>
      </c>
      <c r="B259" s="7"/>
      <c r="C259" s="6" t="s">
        <v>599</v>
      </c>
      <c r="D259" s="7"/>
      <c r="E259" s="8"/>
      <c r="F259" s="44"/>
      <c r="G259" s="44"/>
      <c r="H259" s="7"/>
      <c r="I259" s="9">
        <f t="shared" ref="I259:K259" si="280">TRUNC((SUM(I260:I261)),2)</f>
        <v>0</v>
      </c>
      <c r="J259" s="9">
        <f t="shared" si="280"/>
        <v>0</v>
      </c>
      <c r="K259" s="9">
        <f t="shared" si="280"/>
        <v>0</v>
      </c>
      <c r="L259" s="10">
        <f t="shared" ref="L259:M259" si="281">I259</f>
        <v>0</v>
      </c>
      <c r="M259" s="10">
        <f t="shared" si="281"/>
        <v>0</v>
      </c>
    </row>
    <row r="260" spans="1:13" ht="39.6" x14ac:dyDescent="0.25">
      <c r="A260" s="11" t="s">
        <v>600</v>
      </c>
      <c r="B260" s="23" t="s">
        <v>601</v>
      </c>
      <c r="C260" s="21" t="s">
        <v>602</v>
      </c>
      <c r="D260" s="12" t="s">
        <v>29</v>
      </c>
      <c r="E260" s="13">
        <v>1.2</v>
      </c>
      <c r="F260" s="43"/>
      <c r="G260" s="43"/>
      <c r="H260" s="14">
        <f t="shared" ref="H260:H261" si="282">TRUNC((F260+G260),2)</f>
        <v>0</v>
      </c>
      <c r="I260" s="15">
        <f t="shared" ref="I260:I261" si="283">TRUNC((F260*E260),2)</f>
        <v>0</v>
      </c>
      <c r="J260" s="15">
        <f t="shared" ref="J260:J261" si="284">TRUNC((G260*E260),2)</f>
        <v>0</v>
      </c>
      <c r="K260" s="15">
        <f t="shared" ref="K260:K261" si="285">TRUNC((I260+J260),2)</f>
        <v>0</v>
      </c>
    </row>
    <row r="261" spans="1:13" ht="36" x14ac:dyDescent="0.25">
      <c r="A261" s="11" t="s">
        <v>603</v>
      </c>
      <c r="B261" s="23" t="s">
        <v>604</v>
      </c>
      <c r="C261" s="21" t="s">
        <v>605</v>
      </c>
      <c r="D261" s="12" t="s">
        <v>23</v>
      </c>
      <c r="E261" s="13">
        <v>2</v>
      </c>
      <c r="F261" s="43"/>
      <c r="G261" s="43"/>
      <c r="H261" s="14">
        <f t="shared" si="282"/>
        <v>0</v>
      </c>
      <c r="I261" s="15">
        <f t="shared" si="283"/>
        <v>0</v>
      </c>
      <c r="J261" s="15">
        <f t="shared" si="284"/>
        <v>0</v>
      </c>
      <c r="K261" s="15">
        <f t="shared" si="285"/>
        <v>0</v>
      </c>
    </row>
    <row r="262" spans="1:13" ht="13.2" x14ac:dyDescent="0.25">
      <c r="A262" s="6" t="s">
        <v>606</v>
      </c>
      <c r="B262" s="7"/>
      <c r="C262" s="6" t="s">
        <v>607</v>
      </c>
      <c r="D262" s="7"/>
      <c r="E262" s="8"/>
      <c r="F262" s="44"/>
      <c r="G262" s="44"/>
      <c r="H262" s="7"/>
      <c r="I262" s="9">
        <f t="shared" ref="I262:K262" si="286">TRUNC((SUM(I263:I267)),2)</f>
        <v>0</v>
      </c>
      <c r="J262" s="9">
        <f t="shared" si="286"/>
        <v>0</v>
      </c>
      <c r="K262" s="9">
        <f t="shared" si="286"/>
        <v>0</v>
      </c>
      <c r="L262" s="10">
        <f t="shared" ref="L262:M262" si="287">I262</f>
        <v>0</v>
      </c>
      <c r="M262" s="10">
        <f t="shared" si="287"/>
        <v>0</v>
      </c>
    </row>
    <row r="263" spans="1:13" ht="36" x14ac:dyDescent="0.25">
      <c r="A263" s="11" t="s">
        <v>608</v>
      </c>
      <c r="B263" s="23" t="s">
        <v>547</v>
      </c>
      <c r="C263" s="21" t="s">
        <v>609</v>
      </c>
      <c r="D263" s="12" t="s">
        <v>29</v>
      </c>
      <c r="E263" s="13">
        <v>4.26</v>
      </c>
      <c r="F263" s="43"/>
      <c r="G263" s="43"/>
      <c r="H263" s="14">
        <f t="shared" ref="H263:H267" si="288">TRUNC((F263+G263),2)</f>
        <v>0</v>
      </c>
      <c r="I263" s="15">
        <f t="shared" ref="I263:I267" si="289">TRUNC((F263*E263),2)</f>
        <v>0</v>
      </c>
      <c r="J263" s="15">
        <f t="shared" ref="J263:J267" si="290">TRUNC((G263*E263),2)</f>
        <v>0</v>
      </c>
      <c r="K263" s="15">
        <f t="shared" ref="K263:K267" si="291">TRUNC((I263+J263),2)</f>
        <v>0</v>
      </c>
    </row>
    <row r="264" spans="1:13" ht="36" x14ac:dyDescent="0.25">
      <c r="A264" s="11" t="s">
        <v>610</v>
      </c>
      <c r="B264" s="23" t="s">
        <v>547</v>
      </c>
      <c r="C264" s="21" t="s">
        <v>611</v>
      </c>
      <c r="D264" s="12" t="s">
        <v>29</v>
      </c>
      <c r="E264" s="13">
        <v>2.4</v>
      </c>
      <c r="F264" s="43"/>
      <c r="G264" s="43"/>
      <c r="H264" s="14">
        <f t="shared" si="288"/>
        <v>0</v>
      </c>
      <c r="I264" s="15">
        <f t="shared" si="289"/>
        <v>0</v>
      </c>
      <c r="J264" s="15">
        <f t="shared" si="290"/>
        <v>0</v>
      </c>
      <c r="K264" s="15">
        <f t="shared" si="291"/>
        <v>0</v>
      </c>
    </row>
    <row r="265" spans="1:13" ht="26.4" x14ac:dyDescent="0.25">
      <c r="A265" s="11" t="s">
        <v>612</v>
      </c>
      <c r="B265" s="23" t="s">
        <v>613</v>
      </c>
      <c r="C265" s="21" t="s">
        <v>614</v>
      </c>
      <c r="D265" s="12" t="s">
        <v>23</v>
      </c>
      <c r="E265" s="13">
        <v>1.5</v>
      </c>
      <c r="F265" s="43"/>
      <c r="G265" s="43"/>
      <c r="H265" s="14">
        <f t="shared" si="288"/>
        <v>0</v>
      </c>
      <c r="I265" s="15">
        <f t="shared" si="289"/>
        <v>0</v>
      </c>
      <c r="J265" s="15">
        <f t="shared" si="290"/>
        <v>0</v>
      </c>
      <c r="K265" s="15">
        <f t="shared" si="291"/>
        <v>0</v>
      </c>
    </row>
    <row r="266" spans="1:13" ht="39.6" x14ac:dyDescent="0.25">
      <c r="A266" s="11" t="s">
        <v>615</v>
      </c>
      <c r="B266" s="23" t="s">
        <v>613</v>
      </c>
      <c r="C266" s="21" t="s">
        <v>616</v>
      </c>
      <c r="D266" s="12" t="s">
        <v>23</v>
      </c>
      <c r="E266" s="13">
        <f>4*0.52*2.5</f>
        <v>5.2</v>
      </c>
      <c r="F266" s="43"/>
      <c r="G266" s="43"/>
      <c r="H266" s="14">
        <f t="shared" si="288"/>
        <v>0</v>
      </c>
      <c r="I266" s="15">
        <f t="shared" si="289"/>
        <v>0</v>
      </c>
      <c r="J266" s="15">
        <f t="shared" si="290"/>
        <v>0</v>
      </c>
      <c r="K266" s="15">
        <f t="shared" si="291"/>
        <v>0</v>
      </c>
    </row>
    <row r="267" spans="1:13" ht="26.4" x14ac:dyDescent="0.25">
      <c r="A267" s="11" t="s">
        <v>617</v>
      </c>
      <c r="B267" s="23" t="s">
        <v>618</v>
      </c>
      <c r="C267" s="21" t="s">
        <v>619</v>
      </c>
      <c r="D267" s="12" t="s">
        <v>23</v>
      </c>
      <c r="E267" s="13">
        <v>2.4</v>
      </c>
      <c r="F267" s="43"/>
      <c r="G267" s="43"/>
      <c r="H267" s="14">
        <f t="shared" si="288"/>
        <v>0</v>
      </c>
      <c r="I267" s="15">
        <f t="shared" si="289"/>
        <v>0</v>
      </c>
      <c r="J267" s="15">
        <f t="shared" si="290"/>
        <v>0</v>
      </c>
      <c r="K267" s="15">
        <f t="shared" si="291"/>
        <v>0</v>
      </c>
    </row>
    <row r="268" spans="1:13" ht="13.2" x14ac:dyDescent="0.25">
      <c r="A268" s="6" t="s">
        <v>620</v>
      </c>
      <c r="B268" s="7"/>
      <c r="C268" s="6" t="s">
        <v>621</v>
      </c>
      <c r="D268" s="7"/>
      <c r="E268" s="8"/>
      <c r="F268" s="44"/>
      <c r="G268" s="44"/>
      <c r="H268" s="7"/>
      <c r="I268" s="9">
        <f t="shared" ref="I268:K268" si="292">TRUNC((SUM(I269)),2)</f>
        <v>0</v>
      </c>
      <c r="J268" s="9">
        <f t="shared" si="292"/>
        <v>0</v>
      </c>
      <c r="K268" s="9">
        <f t="shared" si="292"/>
        <v>0</v>
      </c>
      <c r="L268" s="10">
        <f t="shared" ref="L268:M268" si="293">I268</f>
        <v>0</v>
      </c>
      <c r="M268" s="10">
        <f t="shared" si="293"/>
        <v>0</v>
      </c>
    </row>
    <row r="269" spans="1:13" ht="39.6" x14ac:dyDescent="0.25">
      <c r="A269" s="11" t="s">
        <v>622</v>
      </c>
      <c r="B269" s="23" t="s">
        <v>623</v>
      </c>
      <c r="C269" s="21" t="s">
        <v>624</v>
      </c>
      <c r="D269" s="12" t="s">
        <v>23</v>
      </c>
      <c r="E269" s="13">
        <v>20.36</v>
      </c>
      <c r="F269" s="43"/>
      <c r="G269" s="43"/>
      <c r="H269" s="14">
        <f>TRUNC((F269+G269),2)</f>
        <v>0</v>
      </c>
      <c r="I269" s="15">
        <f>TRUNC((F269*E269),2)</f>
        <v>0</v>
      </c>
      <c r="J269" s="15">
        <f>TRUNC((G269*E269),2)</f>
        <v>0</v>
      </c>
      <c r="K269" s="15">
        <f>TRUNC((I269+J269),2)</f>
        <v>0</v>
      </c>
    </row>
    <row r="270" spans="1:13" ht="13.2" x14ac:dyDescent="0.25">
      <c r="A270" s="6" t="s">
        <v>625</v>
      </c>
      <c r="B270" s="7"/>
      <c r="C270" s="6" t="s">
        <v>626</v>
      </c>
      <c r="D270" s="7"/>
      <c r="E270" s="8"/>
      <c r="F270" s="44"/>
      <c r="G270" s="44"/>
      <c r="H270" s="7"/>
      <c r="I270" s="9">
        <f t="shared" ref="I270:K270" si="294">TRUNC((SUM(I271:I275)),2)</f>
        <v>0</v>
      </c>
      <c r="J270" s="9">
        <f t="shared" si="294"/>
        <v>0</v>
      </c>
      <c r="K270" s="9">
        <f t="shared" si="294"/>
        <v>0</v>
      </c>
      <c r="L270" s="10">
        <f t="shared" ref="L270:M270" si="295">I270</f>
        <v>0</v>
      </c>
      <c r="M270" s="10">
        <f t="shared" si="295"/>
        <v>0</v>
      </c>
    </row>
    <row r="271" spans="1:13" ht="13.2" x14ac:dyDescent="0.25">
      <c r="A271" s="11" t="s">
        <v>627</v>
      </c>
      <c r="B271" s="23">
        <v>98689</v>
      </c>
      <c r="C271" s="21" t="s">
        <v>371</v>
      </c>
      <c r="D271" s="12" t="s">
        <v>29</v>
      </c>
      <c r="E271" s="13">
        <v>19.5</v>
      </c>
      <c r="F271" s="43"/>
      <c r="G271" s="43"/>
      <c r="H271" s="14">
        <f t="shared" ref="H271:H275" si="296">TRUNC((F271+G271),2)</f>
        <v>0</v>
      </c>
      <c r="I271" s="15">
        <f t="shared" ref="I271:I275" si="297">TRUNC((F271*E271),2)</f>
        <v>0</v>
      </c>
      <c r="J271" s="15">
        <f t="shared" ref="J271:J275" si="298">TRUNC((G271*E271),2)</f>
        <v>0</v>
      </c>
      <c r="K271" s="15">
        <f t="shared" ref="K271:K275" si="299">TRUNC((I271+J271),2)</f>
        <v>0</v>
      </c>
    </row>
    <row r="272" spans="1:13" ht="52.8" x14ac:dyDescent="0.25">
      <c r="A272" s="11" t="s">
        <v>628</v>
      </c>
      <c r="B272" s="23" t="s">
        <v>629</v>
      </c>
      <c r="C272" s="21" t="s">
        <v>630</v>
      </c>
      <c r="D272" s="12" t="s">
        <v>16</v>
      </c>
      <c r="E272" s="13">
        <v>5</v>
      </c>
      <c r="F272" s="43"/>
      <c r="G272" s="43"/>
      <c r="H272" s="14">
        <f t="shared" si="296"/>
        <v>0</v>
      </c>
      <c r="I272" s="15">
        <f t="shared" si="297"/>
        <v>0</v>
      </c>
      <c r="J272" s="15">
        <f t="shared" si="298"/>
        <v>0</v>
      </c>
      <c r="K272" s="15">
        <f t="shared" si="299"/>
        <v>0</v>
      </c>
    </row>
    <row r="273" spans="1:13" ht="52.8" x14ac:dyDescent="0.25">
      <c r="A273" s="11" t="s">
        <v>631</v>
      </c>
      <c r="B273" s="23" t="s">
        <v>632</v>
      </c>
      <c r="C273" s="21" t="s">
        <v>633</v>
      </c>
      <c r="D273" s="12" t="s">
        <v>16</v>
      </c>
      <c r="E273" s="13">
        <v>5</v>
      </c>
      <c r="F273" s="43"/>
      <c r="G273" s="43"/>
      <c r="H273" s="14">
        <f t="shared" si="296"/>
        <v>0</v>
      </c>
      <c r="I273" s="15">
        <f t="shared" si="297"/>
        <v>0</v>
      </c>
      <c r="J273" s="15">
        <f t="shared" si="298"/>
        <v>0</v>
      </c>
      <c r="K273" s="15">
        <f t="shared" si="299"/>
        <v>0</v>
      </c>
    </row>
    <row r="274" spans="1:13" ht="52.8" x14ac:dyDescent="0.25">
      <c r="A274" s="11" t="s">
        <v>634</v>
      </c>
      <c r="B274" s="23" t="s">
        <v>635</v>
      </c>
      <c r="C274" s="21" t="s">
        <v>636</v>
      </c>
      <c r="D274" s="12" t="s">
        <v>16</v>
      </c>
      <c r="E274" s="13">
        <v>4</v>
      </c>
      <c r="F274" s="43"/>
      <c r="G274" s="43"/>
      <c r="H274" s="14">
        <f t="shared" si="296"/>
        <v>0</v>
      </c>
      <c r="I274" s="15">
        <f t="shared" si="297"/>
        <v>0</v>
      </c>
      <c r="J274" s="15">
        <f t="shared" si="298"/>
        <v>0</v>
      </c>
      <c r="K274" s="15">
        <f t="shared" si="299"/>
        <v>0</v>
      </c>
    </row>
    <row r="275" spans="1:13" ht="66" x14ac:dyDescent="0.25">
      <c r="A275" s="11" t="s">
        <v>637</v>
      </c>
      <c r="B275" s="23" t="s">
        <v>638</v>
      </c>
      <c r="C275" s="21" t="s">
        <v>639</v>
      </c>
      <c r="D275" s="12" t="s">
        <v>16</v>
      </c>
      <c r="E275" s="13">
        <v>1</v>
      </c>
      <c r="F275" s="43"/>
      <c r="G275" s="43"/>
      <c r="H275" s="14">
        <f t="shared" si="296"/>
        <v>0</v>
      </c>
      <c r="I275" s="15">
        <f t="shared" si="297"/>
        <v>0</v>
      </c>
      <c r="J275" s="15">
        <f t="shared" si="298"/>
        <v>0</v>
      </c>
      <c r="K275" s="15">
        <f t="shared" si="299"/>
        <v>0</v>
      </c>
    </row>
    <row r="276" spans="1:13" ht="13.2" x14ac:dyDescent="0.25">
      <c r="A276" s="6" t="s">
        <v>640</v>
      </c>
      <c r="B276" s="7"/>
      <c r="C276" s="6" t="s">
        <v>641</v>
      </c>
      <c r="D276" s="7"/>
      <c r="E276" s="8"/>
      <c r="F276" s="44"/>
      <c r="G276" s="44"/>
      <c r="H276" s="7"/>
      <c r="I276" s="9">
        <f t="shared" ref="I276:K276" si="300">TRUNC((SUM(I277:I286)),2)</f>
        <v>0</v>
      </c>
      <c r="J276" s="9">
        <f t="shared" si="300"/>
        <v>0</v>
      </c>
      <c r="K276" s="9">
        <f t="shared" si="300"/>
        <v>0</v>
      </c>
      <c r="L276" s="10">
        <f t="shared" ref="L276:M276" si="301">I276</f>
        <v>0</v>
      </c>
      <c r="M276" s="10">
        <f t="shared" si="301"/>
        <v>0</v>
      </c>
    </row>
    <row r="277" spans="1:13" ht="39.6" x14ac:dyDescent="0.25">
      <c r="A277" s="11" t="s">
        <v>642</v>
      </c>
      <c r="B277" s="23" t="s">
        <v>643</v>
      </c>
      <c r="C277" s="21" t="s">
        <v>644</v>
      </c>
      <c r="D277" s="12" t="s">
        <v>16</v>
      </c>
      <c r="E277" s="13">
        <v>3</v>
      </c>
      <c r="F277" s="43"/>
      <c r="G277" s="43"/>
      <c r="H277" s="14">
        <f t="shared" ref="H277:H286" si="302">TRUNC((F277+G277),2)</f>
        <v>0</v>
      </c>
      <c r="I277" s="15">
        <f t="shared" ref="I277:I286" si="303">TRUNC((F277*E277),2)</f>
        <v>0</v>
      </c>
      <c r="J277" s="15">
        <f t="shared" ref="J277:J286" si="304">TRUNC((G277*E277),2)</f>
        <v>0</v>
      </c>
      <c r="K277" s="15">
        <f t="shared" ref="K277:K286" si="305">TRUNC((I277+J277),2)</f>
        <v>0</v>
      </c>
    </row>
    <row r="278" spans="1:13" ht="39.6" x14ac:dyDescent="0.25">
      <c r="A278" s="11" t="s">
        <v>645</v>
      </c>
      <c r="B278" s="23" t="s">
        <v>646</v>
      </c>
      <c r="C278" s="21" t="s">
        <v>647</v>
      </c>
      <c r="D278" s="12" t="s">
        <v>16</v>
      </c>
      <c r="E278" s="13">
        <v>17</v>
      </c>
      <c r="F278" s="43"/>
      <c r="G278" s="43"/>
      <c r="H278" s="14">
        <f t="shared" si="302"/>
        <v>0</v>
      </c>
      <c r="I278" s="15">
        <f t="shared" si="303"/>
        <v>0</v>
      </c>
      <c r="J278" s="15">
        <f t="shared" si="304"/>
        <v>0</v>
      </c>
      <c r="K278" s="15">
        <f t="shared" si="305"/>
        <v>0</v>
      </c>
    </row>
    <row r="279" spans="1:13" ht="39.6" x14ac:dyDescent="0.25">
      <c r="A279" s="11" t="s">
        <v>648</v>
      </c>
      <c r="B279" s="23" t="s">
        <v>649</v>
      </c>
      <c r="C279" s="21" t="s">
        <v>650</v>
      </c>
      <c r="D279" s="12" t="s">
        <v>16</v>
      </c>
      <c r="E279" s="13">
        <v>5</v>
      </c>
      <c r="F279" s="43"/>
      <c r="G279" s="43"/>
      <c r="H279" s="14">
        <f t="shared" si="302"/>
        <v>0</v>
      </c>
      <c r="I279" s="15">
        <f t="shared" si="303"/>
        <v>0</v>
      </c>
      <c r="J279" s="15">
        <f t="shared" si="304"/>
        <v>0</v>
      </c>
      <c r="K279" s="15">
        <f t="shared" si="305"/>
        <v>0</v>
      </c>
    </row>
    <row r="280" spans="1:13" ht="24" x14ac:dyDescent="0.25">
      <c r="A280" s="11" t="s">
        <v>651</v>
      </c>
      <c r="B280" s="23" t="s">
        <v>652</v>
      </c>
      <c r="C280" s="21" t="s">
        <v>653</v>
      </c>
      <c r="D280" s="12" t="s">
        <v>16</v>
      </c>
      <c r="E280" s="13">
        <v>6</v>
      </c>
      <c r="F280" s="43"/>
      <c r="G280" s="43"/>
      <c r="H280" s="14">
        <f t="shared" si="302"/>
        <v>0</v>
      </c>
      <c r="I280" s="15">
        <f t="shared" si="303"/>
        <v>0</v>
      </c>
      <c r="J280" s="15">
        <f t="shared" si="304"/>
        <v>0</v>
      </c>
      <c r="K280" s="15">
        <f t="shared" si="305"/>
        <v>0</v>
      </c>
    </row>
    <row r="281" spans="1:13" ht="36" x14ac:dyDescent="0.25">
      <c r="A281" s="11" t="s">
        <v>654</v>
      </c>
      <c r="B281" s="23" t="s">
        <v>655</v>
      </c>
      <c r="C281" s="21" t="s">
        <v>656</v>
      </c>
      <c r="D281" s="12" t="s">
        <v>16</v>
      </c>
      <c r="E281" s="13">
        <v>2</v>
      </c>
      <c r="F281" s="43"/>
      <c r="G281" s="43"/>
      <c r="H281" s="14">
        <f t="shared" si="302"/>
        <v>0</v>
      </c>
      <c r="I281" s="15">
        <f t="shared" si="303"/>
        <v>0</v>
      </c>
      <c r="J281" s="15">
        <f t="shared" si="304"/>
        <v>0</v>
      </c>
      <c r="K281" s="15">
        <f t="shared" si="305"/>
        <v>0</v>
      </c>
    </row>
    <row r="282" spans="1:13" ht="26.4" x14ac:dyDescent="0.25">
      <c r="A282" s="11" t="s">
        <v>657</v>
      </c>
      <c r="B282" s="23">
        <v>97599</v>
      </c>
      <c r="C282" s="21" t="s">
        <v>658</v>
      </c>
      <c r="D282" s="12" t="s">
        <v>16</v>
      </c>
      <c r="E282" s="13">
        <v>39</v>
      </c>
      <c r="F282" s="43"/>
      <c r="G282" s="43"/>
      <c r="H282" s="14">
        <f t="shared" si="302"/>
        <v>0</v>
      </c>
      <c r="I282" s="15">
        <f t="shared" si="303"/>
        <v>0</v>
      </c>
      <c r="J282" s="15">
        <f t="shared" si="304"/>
        <v>0</v>
      </c>
      <c r="K282" s="15">
        <f t="shared" si="305"/>
        <v>0</v>
      </c>
    </row>
    <row r="283" spans="1:13" ht="26.4" x14ac:dyDescent="0.25">
      <c r="A283" s="11" t="s">
        <v>659</v>
      </c>
      <c r="B283" s="23" t="s">
        <v>660</v>
      </c>
      <c r="C283" s="21" t="s">
        <v>661</v>
      </c>
      <c r="D283" s="12" t="s">
        <v>16</v>
      </c>
      <c r="E283" s="13">
        <v>32</v>
      </c>
      <c r="F283" s="43"/>
      <c r="G283" s="43"/>
      <c r="H283" s="14">
        <f t="shared" si="302"/>
        <v>0</v>
      </c>
      <c r="I283" s="15">
        <f t="shared" si="303"/>
        <v>0</v>
      </c>
      <c r="J283" s="15">
        <f t="shared" si="304"/>
        <v>0</v>
      </c>
      <c r="K283" s="15">
        <f t="shared" si="305"/>
        <v>0</v>
      </c>
    </row>
    <row r="284" spans="1:13" ht="39.6" x14ac:dyDescent="0.25">
      <c r="A284" s="11" t="s">
        <v>662</v>
      </c>
      <c r="B284" s="23" t="s">
        <v>663</v>
      </c>
      <c r="C284" s="21" t="s">
        <v>664</v>
      </c>
      <c r="D284" s="12" t="s">
        <v>16</v>
      </c>
      <c r="E284" s="13">
        <v>3</v>
      </c>
      <c r="F284" s="43"/>
      <c r="G284" s="43"/>
      <c r="H284" s="14">
        <f t="shared" si="302"/>
        <v>0</v>
      </c>
      <c r="I284" s="15">
        <f t="shared" si="303"/>
        <v>0</v>
      </c>
      <c r="J284" s="15">
        <f t="shared" si="304"/>
        <v>0</v>
      </c>
      <c r="K284" s="15">
        <f t="shared" si="305"/>
        <v>0</v>
      </c>
    </row>
    <row r="285" spans="1:13" ht="39.6" x14ac:dyDescent="0.25">
      <c r="A285" s="11" t="s">
        <v>665</v>
      </c>
      <c r="B285" s="23" t="s">
        <v>666</v>
      </c>
      <c r="C285" s="21" t="s">
        <v>667</v>
      </c>
      <c r="D285" s="12" t="s">
        <v>16</v>
      </c>
      <c r="E285" s="13">
        <v>1</v>
      </c>
      <c r="F285" s="43"/>
      <c r="G285" s="43"/>
      <c r="H285" s="14">
        <f t="shared" si="302"/>
        <v>0</v>
      </c>
      <c r="I285" s="15">
        <f t="shared" si="303"/>
        <v>0</v>
      </c>
      <c r="J285" s="15">
        <f t="shared" si="304"/>
        <v>0</v>
      </c>
      <c r="K285" s="15">
        <f t="shared" si="305"/>
        <v>0</v>
      </c>
    </row>
    <row r="286" spans="1:13" ht="39.6" x14ac:dyDescent="0.25">
      <c r="A286" s="11" t="s">
        <v>668</v>
      </c>
      <c r="B286" s="23" t="s">
        <v>669</v>
      </c>
      <c r="C286" s="21" t="s">
        <v>670</v>
      </c>
      <c r="D286" s="12" t="s">
        <v>16</v>
      </c>
      <c r="E286" s="13">
        <v>1</v>
      </c>
      <c r="F286" s="43"/>
      <c r="G286" s="43"/>
      <c r="H286" s="14">
        <f t="shared" si="302"/>
        <v>0</v>
      </c>
      <c r="I286" s="15">
        <f t="shared" si="303"/>
        <v>0</v>
      </c>
      <c r="J286" s="15">
        <f t="shared" si="304"/>
        <v>0</v>
      </c>
      <c r="K286" s="15">
        <f t="shared" si="305"/>
        <v>0</v>
      </c>
    </row>
    <row r="287" spans="1:13" ht="13.2" x14ac:dyDescent="0.25">
      <c r="A287" s="6" t="s">
        <v>671</v>
      </c>
      <c r="B287" s="7"/>
      <c r="C287" s="6" t="s">
        <v>672</v>
      </c>
      <c r="D287" s="7"/>
      <c r="E287" s="8"/>
      <c r="F287" s="44"/>
      <c r="G287" s="44"/>
      <c r="H287" s="7"/>
      <c r="I287" s="9">
        <f t="shared" ref="I287:K287" si="306">TRUNC((SUM(I288)),2)</f>
        <v>0</v>
      </c>
      <c r="J287" s="9">
        <f t="shared" si="306"/>
        <v>0</v>
      </c>
      <c r="K287" s="9">
        <f t="shared" si="306"/>
        <v>0</v>
      </c>
      <c r="L287" s="10">
        <f t="shared" ref="L287:M287" si="307">I287</f>
        <v>0</v>
      </c>
      <c r="M287" s="10">
        <f t="shared" si="307"/>
        <v>0</v>
      </c>
    </row>
    <row r="288" spans="1:13" ht="26.4" x14ac:dyDescent="0.25">
      <c r="A288" s="11" t="s">
        <v>673</v>
      </c>
      <c r="B288" s="23" t="s">
        <v>14</v>
      </c>
      <c r="C288" s="21" t="s">
        <v>674</v>
      </c>
      <c r="D288" s="12" t="s">
        <v>16</v>
      </c>
      <c r="E288" s="13">
        <v>1</v>
      </c>
      <c r="F288" s="43"/>
      <c r="G288" s="43"/>
      <c r="H288" s="14">
        <f>TRUNC((F288+G288),2)</f>
        <v>0</v>
      </c>
      <c r="I288" s="15">
        <f>TRUNC((F288*E288),2)</f>
        <v>0</v>
      </c>
      <c r="J288" s="15">
        <f>TRUNC((G288*E288),2)</f>
        <v>0</v>
      </c>
      <c r="K288" s="15">
        <f>TRUNC((I288+J288),2)</f>
        <v>0</v>
      </c>
    </row>
    <row r="289" spans="1:13" ht="13.2" x14ac:dyDescent="0.25">
      <c r="A289" s="6" t="s">
        <v>675</v>
      </c>
      <c r="B289" s="16"/>
      <c r="C289" s="17" t="s">
        <v>676</v>
      </c>
      <c r="D289" s="16"/>
      <c r="E289" s="18"/>
      <c r="F289" s="45"/>
      <c r="G289" s="45"/>
      <c r="H289" s="16"/>
      <c r="I289" s="9">
        <f t="shared" ref="I289:K289" si="308">TRUNC((SUM(I290:I291)),2)</f>
        <v>0</v>
      </c>
      <c r="J289" s="9">
        <f t="shared" si="308"/>
        <v>0</v>
      </c>
      <c r="K289" s="9">
        <f t="shared" si="308"/>
        <v>0</v>
      </c>
      <c r="L289" s="10">
        <f t="shared" ref="L289:M289" si="309">I289</f>
        <v>0</v>
      </c>
      <c r="M289" s="10">
        <f t="shared" si="309"/>
        <v>0</v>
      </c>
    </row>
    <row r="290" spans="1:13" ht="52.8" x14ac:dyDescent="0.25">
      <c r="A290" s="11" t="s">
        <v>677</v>
      </c>
      <c r="B290" s="23">
        <v>86919</v>
      </c>
      <c r="C290" s="21" t="s">
        <v>678</v>
      </c>
      <c r="D290" s="12" t="s">
        <v>16</v>
      </c>
      <c r="E290" s="13">
        <v>1</v>
      </c>
      <c r="F290" s="43"/>
      <c r="G290" s="43"/>
      <c r="H290" s="14">
        <f t="shared" ref="H290:H291" si="310">TRUNC((F290+G290),2)</f>
        <v>0</v>
      </c>
      <c r="I290" s="15">
        <f t="shared" ref="I290:I291" si="311">TRUNC((F290*E290),2)</f>
        <v>0</v>
      </c>
      <c r="J290" s="15">
        <f t="shared" ref="J290:J291" si="312">TRUNC((G290*E290),2)</f>
        <v>0</v>
      </c>
      <c r="K290" s="15">
        <f t="shared" ref="K290:K291" si="313">TRUNC((I290+J290),2)</f>
        <v>0</v>
      </c>
    </row>
    <row r="291" spans="1:13" ht="39.6" x14ac:dyDescent="0.25">
      <c r="A291" s="11" t="s">
        <v>679</v>
      </c>
      <c r="B291" s="23" t="s">
        <v>680</v>
      </c>
      <c r="C291" s="21" t="s">
        <v>681</v>
      </c>
      <c r="D291" s="12" t="s">
        <v>23</v>
      </c>
      <c r="E291" s="13">
        <v>3</v>
      </c>
      <c r="F291" s="43"/>
      <c r="G291" s="43"/>
      <c r="H291" s="14">
        <f t="shared" si="310"/>
        <v>0</v>
      </c>
      <c r="I291" s="15">
        <f t="shared" si="311"/>
        <v>0</v>
      </c>
      <c r="J291" s="15">
        <f t="shared" si="312"/>
        <v>0</v>
      </c>
      <c r="K291" s="15">
        <f t="shared" si="313"/>
        <v>0</v>
      </c>
    </row>
    <row r="292" spans="1:13" ht="13.2" x14ac:dyDescent="0.25">
      <c r="A292" s="6" t="s">
        <v>682</v>
      </c>
      <c r="B292" s="16"/>
      <c r="C292" s="17" t="s">
        <v>683</v>
      </c>
      <c r="D292" s="16"/>
      <c r="E292" s="18"/>
      <c r="F292" s="45"/>
      <c r="G292" s="45"/>
      <c r="H292" s="16"/>
      <c r="I292" s="9">
        <f t="shared" ref="I292:K292" si="314">TRUNC((SUM(I293)),2)</f>
        <v>0</v>
      </c>
      <c r="J292" s="9">
        <f t="shared" si="314"/>
        <v>0</v>
      </c>
      <c r="K292" s="9">
        <f t="shared" si="314"/>
        <v>0</v>
      </c>
      <c r="L292" s="10">
        <f t="shared" ref="L292:M292" si="315">I292</f>
        <v>0</v>
      </c>
      <c r="M292" s="10">
        <f t="shared" si="315"/>
        <v>0</v>
      </c>
    </row>
    <row r="293" spans="1:13" ht="26.4" x14ac:dyDescent="0.25">
      <c r="A293" s="11" t="s">
        <v>684</v>
      </c>
      <c r="B293" s="23" t="s">
        <v>685</v>
      </c>
      <c r="C293" s="21" t="s">
        <v>686</v>
      </c>
      <c r="D293" s="12" t="s">
        <v>29</v>
      </c>
      <c r="E293" s="13">
        <v>30</v>
      </c>
      <c r="F293" s="43"/>
      <c r="G293" s="43"/>
      <c r="H293" s="14">
        <f>TRUNC((F293+G293),2)</f>
        <v>0</v>
      </c>
      <c r="I293" s="15">
        <f>TRUNC((F293*E293),2)</f>
        <v>0</v>
      </c>
      <c r="J293" s="15">
        <f>TRUNC((G293*E293),2)</f>
        <v>0</v>
      </c>
      <c r="K293" s="15">
        <f>TRUNC((I293+J293),2)</f>
        <v>0</v>
      </c>
    </row>
    <row r="294" spans="1:13" ht="13.2" x14ac:dyDescent="0.25">
      <c r="A294" s="6" t="s">
        <v>687</v>
      </c>
      <c r="B294" s="7"/>
      <c r="C294" s="6" t="s">
        <v>688</v>
      </c>
      <c r="D294" s="7"/>
      <c r="E294" s="8"/>
      <c r="F294" s="44"/>
      <c r="G294" s="44"/>
      <c r="H294" s="7"/>
      <c r="I294" s="9">
        <f t="shared" ref="I294:K294" si="316">TRUNC((SUM(I295:I296)),2)</f>
        <v>0</v>
      </c>
      <c r="J294" s="9">
        <f t="shared" si="316"/>
        <v>0</v>
      </c>
      <c r="K294" s="9">
        <f t="shared" si="316"/>
        <v>0</v>
      </c>
      <c r="L294" s="10">
        <f t="shared" ref="L294:M294" si="317">I294</f>
        <v>0</v>
      </c>
      <c r="M294" s="10">
        <f t="shared" si="317"/>
        <v>0</v>
      </c>
    </row>
    <row r="295" spans="1:13" ht="24" x14ac:dyDescent="0.25">
      <c r="A295" s="11" t="s">
        <v>689</v>
      </c>
      <c r="B295" s="23" t="s">
        <v>690</v>
      </c>
      <c r="C295" s="21" t="s">
        <v>691</v>
      </c>
      <c r="D295" s="12" t="s">
        <v>16</v>
      </c>
      <c r="E295" s="13">
        <v>10</v>
      </c>
      <c r="F295" s="43"/>
      <c r="G295" s="43"/>
      <c r="H295" s="14">
        <f t="shared" ref="H295:H296" si="318">TRUNC((F295+G295),2)</f>
        <v>0</v>
      </c>
      <c r="I295" s="15">
        <f t="shared" ref="I295:I296" si="319">TRUNC((F295*E295),2)</f>
        <v>0</v>
      </c>
      <c r="J295" s="15">
        <f t="shared" ref="J295:J296" si="320">TRUNC((G295*E295),2)</f>
        <v>0</v>
      </c>
      <c r="K295" s="15">
        <f t="shared" ref="K295:K296" si="321">TRUNC((I295+J295),2)</f>
        <v>0</v>
      </c>
    </row>
    <row r="296" spans="1:13" ht="26.4" x14ac:dyDescent="0.25">
      <c r="A296" s="11" t="s">
        <v>692</v>
      </c>
      <c r="B296" s="23" t="s">
        <v>693</v>
      </c>
      <c r="C296" s="21" t="s">
        <v>694</v>
      </c>
      <c r="D296" s="12" t="s">
        <v>16</v>
      </c>
      <c r="E296" s="13">
        <v>1</v>
      </c>
      <c r="F296" s="43"/>
      <c r="G296" s="43"/>
      <c r="H296" s="14">
        <f t="shared" si="318"/>
        <v>0</v>
      </c>
      <c r="I296" s="15">
        <f t="shared" si="319"/>
        <v>0</v>
      </c>
      <c r="J296" s="15">
        <f t="shared" si="320"/>
        <v>0</v>
      </c>
      <c r="K296" s="15">
        <f t="shared" si="321"/>
        <v>0</v>
      </c>
    </row>
    <row r="297" spans="1:13" ht="16.5" customHeight="1" x14ac:dyDescent="0.25">
      <c r="A297" s="6" t="s">
        <v>695</v>
      </c>
      <c r="B297" s="7"/>
      <c r="C297" s="6" t="s">
        <v>696</v>
      </c>
      <c r="D297" s="7"/>
      <c r="E297" s="8"/>
      <c r="F297" s="44"/>
      <c r="G297" s="44"/>
      <c r="H297" s="7"/>
      <c r="I297" s="9">
        <f t="shared" ref="I297:K297" si="322">TRUNC((SUM(I298)),2)</f>
        <v>0</v>
      </c>
      <c r="J297" s="9">
        <f t="shared" si="322"/>
        <v>0</v>
      </c>
      <c r="K297" s="9">
        <f t="shared" si="322"/>
        <v>0</v>
      </c>
      <c r="L297" s="10">
        <f t="shared" ref="L297:M297" si="323">I297</f>
        <v>0</v>
      </c>
      <c r="M297" s="10">
        <f t="shared" si="323"/>
        <v>0</v>
      </c>
    </row>
    <row r="298" spans="1:13" ht="25.5" customHeight="1" x14ac:dyDescent="0.25">
      <c r="A298" s="11" t="s">
        <v>697</v>
      </c>
      <c r="B298" s="23" t="s">
        <v>698</v>
      </c>
      <c r="C298" s="21" t="s">
        <v>699</v>
      </c>
      <c r="D298" s="12" t="s">
        <v>16</v>
      </c>
      <c r="E298" s="13">
        <v>1</v>
      </c>
      <c r="F298" s="43"/>
      <c r="G298" s="43"/>
      <c r="H298" s="14">
        <f>TRUNC((F298+G298),2)</f>
        <v>0</v>
      </c>
      <c r="I298" s="15">
        <f>TRUNC((F298*E298),2)</f>
        <v>0</v>
      </c>
      <c r="J298" s="15">
        <f>TRUNC((G298*E298),2)</f>
        <v>0</v>
      </c>
      <c r="K298" s="15">
        <f>TRUNC((I298+J298),2)</f>
        <v>0</v>
      </c>
    </row>
    <row r="299" spans="1:13" ht="13.2" x14ac:dyDescent="0.25">
      <c r="A299" s="6" t="s">
        <v>700</v>
      </c>
      <c r="B299" s="7"/>
      <c r="C299" s="6" t="s">
        <v>701</v>
      </c>
      <c r="D299" s="7"/>
      <c r="E299" s="8"/>
      <c r="F299" s="44"/>
      <c r="G299" s="44"/>
      <c r="H299" s="7"/>
      <c r="I299" s="9">
        <f t="shared" ref="I299:K299" si="324">TRUNC((SUM(I300)),2)</f>
        <v>0</v>
      </c>
      <c r="J299" s="9">
        <f t="shared" si="324"/>
        <v>0</v>
      </c>
      <c r="K299" s="9">
        <f t="shared" si="324"/>
        <v>0</v>
      </c>
      <c r="L299" s="10">
        <f t="shared" ref="L299:M299" si="325">I299</f>
        <v>0</v>
      </c>
      <c r="M299" s="10">
        <f t="shared" si="325"/>
        <v>0</v>
      </c>
    </row>
    <row r="300" spans="1:13" ht="60" x14ac:dyDescent="0.25">
      <c r="A300" s="11" t="s">
        <v>702</v>
      </c>
      <c r="B300" s="23" t="s">
        <v>703</v>
      </c>
      <c r="C300" s="21" t="s">
        <v>704</v>
      </c>
      <c r="D300" s="12" t="s">
        <v>29</v>
      </c>
      <c r="E300" s="13">
        <v>4</v>
      </c>
      <c r="F300" s="43"/>
      <c r="G300" s="43"/>
      <c r="H300" s="14">
        <f>TRUNC((F300+G300),2)</f>
        <v>0</v>
      </c>
      <c r="I300" s="15">
        <f>TRUNC((F300*E300),2)</f>
        <v>0</v>
      </c>
      <c r="J300" s="15">
        <f>TRUNC((G300*E300),2)</f>
        <v>0</v>
      </c>
      <c r="K300" s="15">
        <f>TRUNC((I300+J300),2)</f>
        <v>0</v>
      </c>
    </row>
    <row r="301" spans="1:13" ht="13.2" x14ac:dyDescent="0.25">
      <c r="A301" s="6" t="s">
        <v>705</v>
      </c>
      <c r="B301" s="7"/>
      <c r="C301" s="6" t="s">
        <v>706</v>
      </c>
      <c r="D301" s="7"/>
      <c r="E301" s="8"/>
      <c r="F301" s="44"/>
      <c r="G301" s="44"/>
      <c r="H301" s="7"/>
      <c r="I301" s="9">
        <f t="shared" ref="I301:K301" si="326">TRUNC((SUM(I302:I306)),2)</f>
        <v>0</v>
      </c>
      <c r="J301" s="9">
        <f t="shared" si="326"/>
        <v>0</v>
      </c>
      <c r="K301" s="9">
        <f t="shared" si="326"/>
        <v>0</v>
      </c>
      <c r="L301" s="10">
        <f t="shared" ref="L301:M301" si="327">I301</f>
        <v>0</v>
      </c>
      <c r="M301" s="10">
        <f t="shared" si="327"/>
        <v>0</v>
      </c>
    </row>
    <row r="302" spans="1:13" ht="26.4" x14ac:dyDescent="0.25">
      <c r="A302" s="11" t="s">
        <v>707</v>
      </c>
      <c r="B302" s="23">
        <v>93358</v>
      </c>
      <c r="C302" s="21" t="s">
        <v>122</v>
      </c>
      <c r="D302" s="12" t="s">
        <v>97</v>
      </c>
      <c r="E302" s="13">
        <v>2</v>
      </c>
      <c r="F302" s="43"/>
      <c r="G302" s="43"/>
      <c r="H302" s="14">
        <f t="shared" ref="H302:H306" si="328">TRUNC((F302+G302),2)</f>
        <v>0</v>
      </c>
      <c r="I302" s="15">
        <f t="shared" ref="I302:I306" si="329">TRUNC((F302*E302),2)</f>
        <v>0</v>
      </c>
      <c r="J302" s="15">
        <f t="shared" ref="J302:J306" si="330">TRUNC((G302*E302),2)</f>
        <v>0</v>
      </c>
      <c r="K302" s="15">
        <f t="shared" ref="K302:K306" si="331">TRUNC((I302+J302),2)</f>
        <v>0</v>
      </c>
    </row>
    <row r="303" spans="1:13" ht="13.2" x14ac:dyDescent="0.25">
      <c r="A303" s="11" t="s">
        <v>708</v>
      </c>
      <c r="B303" s="23">
        <v>104737</v>
      </c>
      <c r="C303" s="21" t="s">
        <v>135</v>
      </c>
      <c r="D303" s="12" t="s">
        <v>97</v>
      </c>
      <c r="E303" s="13">
        <v>2</v>
      </c>
      <c r="F303" s="43"/>
      <c r="G303" s="43"/>
      <c r="H303" s="14">
        <f t="shared" si="328"/>
        <v>0</v>
      </c>
      <c r="I303" s="15">
        <f t="shared" si="329"/>
        <v>0</v>
      </c>
      <c r="J303" s="15">
        <f t="shared" si="330"/>
        <v>0</v>
      </c>
      <c r="K303" s="15">
        <f t="shared" si="331"/>
        <v>0</v>
      </c>
    </row>
    <row r="304" spans="1:13" ht="26.4" x14ac:dyDescent="0.25">
      <c r="A304" s="11" t="s">
        <v>709</v>
      </c>
      <c r="B304" s="23" t="s">
        <v>710</v>
      </c>
      <c r="C304" s="21" t="s">
        <v>711</v>
      </c>
      <c r="D304" s="12" t="s">
        <v>16</v>
      </c>
      <c r="E304" s="13">
        <v>2</v>
      </c>
      <c r="F304" s="43"/>
      <c r="G304" s="43"/>
      <c r="H304" s="14">
        <f t="shared" si="328"/>
        <v>0</v>
      </c>
      <c r="I304" s="15">
        <f t="shared" si="329"/>
        <v>0</v>
      </c>
      <c r="J304" s="15">
        <f t="shared" si="330"/>
        <v>0</v>
      </c>
      <c r="K304" s="15">
        <f t="shared" si="331"/>
        <v>0</v>
      </c>
    </row>
    <row r="305" spans="1:13" ht="26.4" x14ac:dyDescent="0.25">
      <c r="A305" s="11" t="s">
        <v>712</v>
      </c>
      <c r="B305" s="23">
        <v>98111</v>
      </c>
      <c r="C305" s="21" t="s">
        <v>713</v>
      </c>
      <c r="D305" s="12" t="s">
        <v>16</v>
      </c>
      <c r="E305" s="13">
        <v>2</v>
      </c>
      <c r="F305" s="43"/>
      <c r="G305" s="43"/>
      <c r="H305" s="14">
        <f t="shared" si="328"/>
        <v>0</v>
      </c>
      <c r="I305" s="15">
        <f t="shared" si="329"/>
        <v>0</v>
      </c>
      <c r="J305" s="15">
        <f t="shared" si="330"/>
        <v>0</v>
      </c>
      <c r="K305" s="15">
        <f t="shared" si="331"/>
        <v>0</v>
      </c>
    </row>
    <row r="306" spans="1:13" ht="39.6" x14ac:dyDescent="0.25">
      <c r="A306" s="11" t="s">
        <v>714</v>
      </c>
      <c r="B306" s="23">
        <v>100324</v>
      </c>
      <c r="C306" s="21" t="s">
        <v>715</v>
      </c>
      <c r="D306" s="12" t="s">
        <v>97</v>
      </c>
      <c r="E306" s="13">
        <v>1.08</v>
      </c>
      <c r="F306" s="43"/>
      <c r="G306" s="43"/>
      <c r="H306" s="14">
        <f t="shared" si="328"/>
        <v>0</v>
      </c>
      <c r="I306" s="15">
        <f t="shared" si="329"/>
        <v>0</v>
      </c>
      <c r="J306" s="15">
        <f t="shared" si="330"/>
        <v>0</v>
      </c>
      <c r="K306" s="15">
        <f t="shared" si="331"/>
        <v>0</v>
      </c>
    </row>
    <row r="307" spans="1:13" ht="13.2" x14ac:dyDescent="0.25">
      <c r="A307" s="6" t="s">
        <v>716</v>
      </c>
      <c r="B307" s="7"/>
      <c r="C307" s="6" t="s">
        <v>717</v>
      </c>
      <c r="D307" s="7"/>
      <c r="E307" s="8"/>
      <c r="F307" s="44"/>
      <c r="G307" s="44"/>
      <c r="H307" s="7"/>
      <c r="I307" s="9">
        <f t="shared" ref="I307:K307" si="332">TRUNC((SUM(I308:I310)),2)</f>
        <v>0</v>
      </c>
      <c r="J307" s="9">
        <f t="shared" si="332"/>
        <v>0</v>
      </c>
      <c r="K307" s="9">
        <f t="shared" si="332"/>
        <v>0</v>
      </c>
      <c r="L307" s="10">
        <f t="shared" ref="L307:M307" si="333">I307</f>
        <v>0</v>
      </c>
      <c r="M307" s="10">
        <f t="shared" si="333"/>
        <v>0</v>
      </c>
    </row>
    <row r="308" spans="1:13" ht="26.4" x14ac:dyDescent="0.25">
      <c r="A308" s="11" t="s">
        <v>718</v>
      </c>
      <c r="B308" s="23">
        <v>93358</v>
      </c>
      <c r="C308" s="21" t="s">
        <v>122</v>
      </c>
      <c r="D308" s="12" t="s">
        <v>97</v>
      </c>
      <c r="E308" s="13">
        <v>3</v>
      </c>
      <c r="F308" s="43"/>
      <c r="G308" s="43"/>
      <c r="H308" s="14">
        <f t="shared" ref="H308:H310" si="334">TRUNC((F308+G308),2)</f>
        <v>0</v>
      </c>
      <c r="I308" s="15">
        <f t="shared" ref="I308:I310" si="335">TRUNC((F308*E308),2)</f>
        <v>0</v>
      </c>
      <c r="J308" s="15">
        <f t="shared" ref="J308:J310" si="336">TRUNC((G308*E308),2)</f>
        <v>0</v>
      </c>
      <c r="K308" s="15">
        <f t="shared" ref="K308:K310" si="337">TRUNC((I308+J308),2)</f>
        <v>0</v>
      </c>
    </row>
    <row r="309" spans="1:13" ht="43.5" customHeight="1" x14ac:dyDescent="0.25">
      <c r="A309" s="11" t="s">
        <v>719</v>
      </c>
      <c r="B309" s="23">
        <v>102668</v>
      </c>
      <c r="C309" s="21" t="s">
        <v>720</v>
      </c>
      <c r="D309" s="12" t="s">
        <v>29</v>
      </c>
      <c r="E309" s="13">
        <v>18</v>
      </c>
      <c r="F309" s="43"/>
      <c r="G309" s="43"/>
      <c r="H309" s="14">
        <f t="shared" si="334"/>
        <v>0</v>
      </c>
      <c r="I309" s="15">
        <f t="shared" si="335"/>
        <v>0</v>
      </c>
      <c r="J309" s="15">
        <f t="shared" si="336"/>
        <v>0</v>
      </c>
      <c r="K309" s="15">
        <f t="shared" si="337"/>
        <v>0</v>
      </c>
    </row>
    <row r="310" spans="1:13" ht="33" customHeight="1" x14ac:dyDescent="0.25">
      <c r="A310" s="11" t="s">
        <v>721</v>
      </c>
      <c r="B310" s="23">
        <v>104175</v>
      </c>
      <c r="C310" s="21" t="s">
        <v>722</v>
      </c>
      <c r="D310" s="12" t="s">
        <v>16</v>
      </c>
      <c r="E310" s="13">
        <v>4</v>
      </c>
      <c r="F310" s="43"/>
      <c r="G310" s="43"/>
      <c r="H310" s="14">
        <f t="shared" si="334"/>
        <v>0</v>
      </c>
      <c r="I310" s="15">
        <f t="shared" si="335"/>
        <v>0</v>
      </c>
      <c r="J310" s="15">
        <f t="shared" si="336"/>
        <v>0</v>
      </c>
      <c r="K310" s="15">
        <f t="shared" si="337"/>
        <v>0</v>
      </c>
    </row>
    <row r="311" spans="1:13" ht="28.5" customHeight="1" x14ac:dyDescent="0.25">
      <c r="A311" s="6" t="s">
        <v>723</v>
      </c>
      <c r="B311" s="7"/>
      <c r="C311" s="6" t="s">
        <v>724</v>
      </c>
      <c r="D311" s="7"/>
      <c r="E311" s="8"/>
      <c r="F311" s="44"/>
      <c r="G311" s="44"/>
      <c r="H311" s="7"/>
      <c r="I311" s="9">
        <f t="shared" ref="I311:K311" si="338">TRUNC((SUM(I312:I318)),2)</f>
        <v>0</v>
      </c>
      <c r="J311" s="9">
        <f t="shared" si="338"/>
        <v>0</v>
      </c>
      <c r="K311" s="9">
        <f t="shared" si="338"/>
        <v>0</v>
      </c>
      <c r="L311" s="10">
        <f t="shared" ref="L311:M311" si="339">I311</f>
        <v>0</v>
      </c>
      <c r="M311" s="10">
        <f t="shared" si="339"/>
        <v>0</v>
      </c>
    </row>
    <row r="312" spans="1:13" ht="39.6" x14ac:dyDescent="0.25">
      <c r="A312" s="11" t="s">
        <v>725</v>
      </c>
      <c r="B312" s="23">
        <v>86932</v>
      </c>
      <c r="C312" s="21" t="s">
        <v>726</v>
      </c>
      <c r="D312" s="12" t="s">
        <v>16</v>
      </c>
      <c r="E312" s="13">
        <v>4</v>
      </c>
      <c r="F312" s="43"/>
      <c r="G312" s="43"/>
      <c r="H312" s="14">
        <f t="shared" ref="H312:H318" si="340">TRUNC((F312+G312),2)</f>
        <v>0</v>
      </c>
      <c r="I312" s="15">
        <f t="shared" ref="I312:I318" si="341">TRUNC((F312*E312),2)</f>
        <v>0</v>
      </c>
      <c r="J312" s="15">
        <f t="shared" ref="J312:J318" si="342">TRUNC((G312*E312),2)</f>
        <v>0</v>
      </c>
      <c r="K312" s="15">
        <f t="shared" ref="K312:K318" si="343">TRUNC((I312+J312),2)</f>
        <v>0</v>
      </c>
    </row>
    <row r="313" spans="1:13" ht="36" x14ac:dyDescent="0.25">
      <c r="A313" s="11" t="s">
        <v>727</v>
      </c>
      <c r="B313" s="23" t="s">
        <v>728</v>
      </c>
      <c r="C313" s="21" t="s">
        <v>729</v>
      </c>
      <c r="D313" s="12" t="s">
        <v>23</v>
      </c>
      <c r="E313" s="13">
        <v>2.77</v>
      </c>
      <c r="F313" s="43"/>
      <c r="G313" s="43"/>
      <c r="H313" s="14">
        <f t="shared" si="340"/>
        <v>0</v>
      </c>
      <c r="I313" s="15">
        <f t="shared" si="341"/>
        <v>0</v>
      </c>
      <c r="J313" s="15">
        <f t="shared" si="342"/>
        <v>0</v>
      </c>
      <c r="K313" s="15">
        <f t="shared" si="343"/>
        <v>0</v>
      </c>
    </row>
    <row r="314" spans="1:13" ht="39.6" x14ac:dyDescent="0.25">
      <c r="A314" s="11" t="s">
        <v>730</v>
      </c>
      <c r="B314" s="23">
        <v>86937</v>
      </c>
      <c r="C314" s="21" t="s">
        <v>731</v>
      </c>
      <c r="D314" s="12" t="s">
        <v>16</v>
      </c>
      <c r="E314" s="13">
        <v>4</v>
      </c>
      <c r="F314" s="43"/>
      <c r="G314" s="43"/>
      <c r="H314" s="14">
        <f t="shared" si="340"/>
        <v>0</v>
      </c>
      <c r="I314" s="15">
        <f t="shared" si="341"/>
        <v>0</v>
      </c>
      <c r="J314" s="15">
        <f t="shared" si="342"/>
        <v>0</v>
      </c>
      <c r="K314" s="15">
        <f t="shared" si="343"/>
        <v>0</v>
      </c>
    </row>
    <row r="315" spans="1:13" ht="26.4" x14ac:dyDescent="0.25">
      <c r="A315" s="11" t="s">
        <v>732</v>
      </c>
      <c r="B315" s="23" t="s">
        <v>733</v>
      </c>
      <c r="C315" s="21" t="s">
        <v>734</v>
      </c>
      <c r="D315" s="12" t="s">
        <v>16</v>
      </c>
      <c r="E315" s="13">
        <v>4</v>
      </c>
      <c r="F315" s="43"/>
      <c r="G315" s="43"/>
      <c r="H315" s="14">
        <f t="shared" si="340"/>
        <v>0</v>
      </c>
      <c r="I315" s="15">
        <f t="shared" si="341"/>
        <v>0</v>
      </c>
      <c r="J315" s="15">
        <f t="shared" si="342"/>
        <v>0</v>
      </c>
      <c r="K315" s="15">
        <f t="shared" si="343"/>
        <v>0</v>
      </c>
    </row>
    <row r="316" spans="1:13" ht="26.4" x14ac:dyDescent="0.25">
      <c r="A316" s="11" t="s">
        <v>735</v>
      </c>
      <c r="B316" s="23">
        <v>86886</v>
      </c>
      <c r="C316" s="21" t="s">
        <v>736</v>
      </c>
      <c r="D316" s="12" t="s">
        <v>16</v>
      </c>
      <c r="E316" s="13">
        <v>4</v>
      </c>
      <c r="F316" s="43"/>
      <c r="G316" s="43"/>
      <c r="H316" s="14">
        <f t="shared" si="340"/>
        <v>0</v>
      </c>
      <c r="I316" s="15">
        <f t="shared" si="341"/>
        <v>0</v>
      </c>
      <c r="J316" s="15">
        <f t="shared" si="342"/>
        <v>0</v>
      </c>
      <c r="K316" s="15">
        <f t="shared" si="343"/>
        <v>0</v>
      </c>
    </row>
    <row r="317" spans="1:13" ht="13.2" x14ac:dyDescent="0.25">
      <c r="A317" s="11" t="s">
        <v>737</v>
      </c>
      <c r="B317" s="23" t="s">
        <v>738</v>
      </c>
      <c r="C317" s="21" t="s">
        <v>739</v>
      </c>
      <c r="D317" s="12" t="s">
        <v>16</v>
      </c>
      <c r="E317" s="13">
        <v>8</v>
      </c>
      <c r="F317" s="43"/>
      <c r="G317" s="43"/>
      <c r="H317" s="14">
        <f t="shared" si="340"/>
        <v>0</v>
      </c>
      <c r="I317" s="15">
        <f t="shared" si="341"/>
        <v>0</v>
      </c>
      <c r="J317" s="15">
        <f t="shared" si="342"/>
        <v>0</v>
      </c>
      <c r="K317" s="15">
        <f t="shared" si="343"/>
        <v>0</v>
      </c>
    </row>
    <row r="318" spans="1:13" ht="24" x14ac:dyDescent="0.25">
      <c r="A318" s="11" t="s">
        <v>740</v>
      </c>
      <c r="B318" s="23" t="s">
        <v>741</v>
      </c>
      <c r="C318" s="21" t="s">
        <v>742</v>
      </c>
      <c r="D318" s="12" t="s">
        <v>23</v>
      </c>
      <c r="E318" s="13">
        <v>2.4</v>
      </c>
      <c r="F318" s="43"/>
      <c r="G318" s="43"/>
      <c r="H318" s="14">
        <f t="shared" si="340"/>
        <v>0</v>
      </c>
      <c r="I318" s="15">
        <f t="shared" si="341"/>
        <v>0</v>
      </c>
      <c r="J318" s="15">
        <f t="shared" si="342"/>
        <v>0</v>
      </c>
      <c r="K318" s="15">
        <f t="shared" si="343"/>
        <v>0</v>
      </c>
    </row>
    <row r="319" spans="1:13" ht="13.2" x14ac:dyDescent="0.25">
      <c r="A319" s="6" t="s">
        <v>743</v>
      </c>
      <c r="B319" s="7"/>
      <c r="C319" s="6" t="s">
        <v>744</v>
      </c>
      <c r="D319" s="7"/>
      <c r="E319" s="8"/>
      <c r="F319" s="44"/>
      <c r="G319" s="44"/>
      <c r="H319" s="7"/>
      <c r="I319" s="9">
        <f t="shared" ref="I319:K319" si="344">TRUNC((SUM(I320:I321)),2)</f>
        <v>0</v>
      </c>
      <c r="J319" s="9">
        <f t="shared" si="344"/>
        <v>0</v>
      </c>
      <c r="K319" s="9">
        <f t="shared" si="344"/>
        <v>0</v>
      </c>
      <c r="L319" s="10">
        <f t="shared" ref="L319:M319" si="345">I319</f>
        <v>0</v>
      </c>
      <c r="M319" s="10">
        <f t="shared" si="345"/>
        <v>0</v>
      </c>
    </row>
    <row r="320" spans="1:13" ht="39.6" x14ac:dyDescent="0.25">
      <c r="A320" s="11" t="s">
        <v>745</v>
      </c>
      <c r="B320" s="23" t="s">
        <v>746</v>
      </c>
      <c r="C320" s="21" t="s">
        <v>747</v>
      </c>
      <c r="D320" s="12" t="s">
        <v>16</v>
      </c>
      <c r="E320" s="13">
        <v>4</v>
      </c>
      <c r="F320" s="43"/>
      <c r="G320" s="43"/>
      <c r="H320" s="14">
        <f t="shared" ref="H320:H321" si="346">TRUNC((F320+G320),2)</f>
        <v>0</v>
      </c>
      <c r="I320" s="15">
        <f t="shared" ref="I320:I321" si="347">TRUNC((F320*E320),2)</f>
        <v>0</v>
      </c>
      <c r="J320" s="15">
        <f t="shared" ref="J320:J321" si="348">TRUNC((G320*E320),2)</f>
        <v>0</v>
      </c>
      <c r="K320" s="15">
        <f t="shared" ref="K320:K321" si="349">TRUNC((I320+J320),2)</f>
        <v>0</v>
      </c>
    </row>
    <row r="321" spans="1:13" ht="39.6" x14ac:dyDescent="0.25">
      <c r="A321" s="11" t="s">
        <v>748</v>
      </c>
      <c r="B321" s="23" t="s">
        <v>14</v>
      </c>
      <c r="C321" s="21" t="s">
        <v>749</v>
      </c>
      <c r="D321" s="12" t="s">
        <v>23</v>
      </c>
      <c r="E321" s="13">
        <v>6.56</v>
      </c>
      <c r="F321" s="43"/>
      <c r="G321" s="43"/>
      <c r="H321" s="14">
        <f t="shared" si="346"/>
        <v>0</v>
      </c>
      <c r="I321" s="15">
        <f t="shared" si="347"/>
        <v>0</v>
      </c>
      <c r="J321" s="15">
        <f t="shared" si="348"/>
        <v>0</v>
      </c>
      <c r="K321" s="15">
        <f t="shared" si="349"/>
        <v>0</v>
      </c>
    </row>
    <row r="322" spans="1:13" ht="13.2" x14ac:dyDescent="0.25">
      <c r="A322" s="6" t="s">
        <v>750</v>
      </c>
      <c r="B322" s="7"/>
      <c r="C322" s="6" t="s">
        <v>751</v>
      </c>
      <c r="D322" s="7"/>
      <c r="E322" s="8"/>
      <c r="F322" s="44"/>
      <c r="G322" s="44"/>
      <c r="H322" s="7"/>
      <c r="I322" s="9">
        <f t="shared" ref="I322:K322" si="350">TRUNC((SUM(I323:I331)),2)</f>
        <v>0</v>
      </c>
      <c r="J322" s="9">
        <f t="shared" si="350"/>
        <v>0</v>
      </c>
      <c r="K322" s="9">
        <f t="shared" si="350"/>
        <v>0</v>
      </c>
      <c r="L322" s="10">
        <f t="shared" ref="L322:M322" si="351">I322</f>
        <v>0</v>
      </c>
      <c r="M322" s="10">
        <f t="shared" si="351"/>
        <v>0</v>
      </c>
    </row>
    <row r="323" spans="1:13" ht="39.6" x14ac:dyDescent="0.25">
      <c r="A323" s="11" t="s">
        <v>752</v>
      </c>
      <c r="B323" s="23">
        <v>86932</v>
      </c>
      <c r="C323" s="21" t="s">
        <v>726</v>
      </c>
      <c r="D323" s="12" t="s">
        <v>16</v>
      </c>
      <c r="E323" s="13">
        <v>2</v>
      </c>
      <c r="F323" s="43"/>
      <c r="G323" s="43"/>
      <c r="H323" s="14">
        <f t="shared" ref="H323:H331" si="352">TRUNC((F323+G323),2)</f>
        <v>0</v>
      </c>
      <c r="I323" s="15">
        <f t="shared" ref="I323:I331" si="353">TRUNC((F323*E323),2)</f>
        <v>0</v>
      </c>
      <c r="J323" s="15">
        <f t="shared" ref="J323:J331" si="354">TRUNC((G323*E323),2)</f>
        <v>0</v>
      </c>
      <c r="K323" s="15">
        <f t="shared" ref="K323:K331" si="355">TRUNC((I323+J323),2)</f>
        <v>0</v>
      </c>
    </row>
    <row r="324" spans="1:13" ht="26.4" x14ac:dyDescent="0.25">
      <c r="A324" s="11" t="s">
        <v>753</v>
      </c>
      <c r="B324" s="23">
        <v>86903</v>
      </c>
      <c r="C324" s="21" t="s">
        <v>754</v>
      </c>
      <c r="D324" s="12" t="s">
        <v>16</v>
      </c>
      <c r="E324" s="13">
        <v>2</v>
      </c>
      <c r="F324" s="43"/>
      <c r="G324" s="43"/>
      <c r="H324" s="14">
        <f t="shared" si="352"/>
        <v>0</v>
      </c>
      <c r="I324" s="15">
        <f t="shared" si="353"/>
        <v>0</v>
      </c>
      <c r="J324" s="15">
        <f t="shared" si="354"/>
        <v>0</v>
      </c>
      <c r="K324" s="15">
        <f t="shared" si="355"/>
        <v>0</v>
      </c>
    </row>
    <row r="325" spans="1:13" ht="26.4" x14ac:dyDescent="0.25">
      <c r="A325" s="11" t="s">
        <v>755</v>
      </c>
      <c r="B325" s="23" t="s">
        <v>733</v>
      </c>
      <c r="C325" s="21" t="s">
        <v>734</v>
      </c>
      <c r="D325" s="12" t="s">
        <v>16</v>
      </c>
      <c r="E325" s="13">
        <v>2</v>
      </c>
      <c r="F325" s="43"/>
      <c r="G325" s="43"/>
      <c r="H325" s="14">
        <f t="shared" si="352"/>
        <v>0</v>
      </c>
      <c r="I325" s="15">
        <f t="shared" si="353"/>
        <v>0</v>
      </c>
      <c r="J325" s="15">
        <f t="shared" si="354"/>
        <v>0</v>
      </c>
      <c r="K325" s="15">
        <f t="shared" si="355"/>
        <v>0</v>
      </c>
    </row>
    <row r="326" spans="1:13" ht="26.4" x14ac:dyDescent="0.25">
      <c r="A326" s="11" t="s">
        <v>756</v>
      </c>
      <c r="B326" s="23">
        <v>86883</v>
      </c>
      <c r="C326" s="21" t="s">
        <v>757</v>
      </c>
      <c r="D326" s="12" t="s">
        <v>16</v>
      </c>
      <c r="E326" s="13">
        <v>2</v>
      </c>
      <c r="F326" s="43"/>
      <c r="G326" s="43"/>
      <c r="H326" s="14">
        <f t="shared" si="352"/>
        <v>0</v>
      </c>
      <c r="I326" s="15">
        <f t="shared" si="353"/>
        <v>0</v>
      </c>
      <c r="J326" s="15">
        <f t="shared" si="354"/>
        <v>0</v>
      </c>
      <c r="K326" s="15">
        <f t="shared" si="355"/>
        <v>0</v>
      </c>
    </row>
    <row r="327" spans="1:13" ht="39.6" x14ac:dyDescent="0.25">
      <c r="A327" s="11" t="s">
        <v>758</v>
      </c>
      <c r="B327" s="23">
        <v>86877</v>
      </c>
      <c r="C327" s="21" t="s">
        <v>759</v>
      </c>
      <c r="D327" s="12" t="s">
        <v>16</v>
      </c>
      <c r="E327" s="13">
        <v>2</v>
      </c>
      <c r="F327" s="43"/>
      <c r="G327" s="43"/>
      <c r="H327" s="14">
        <f t="shared" si="352"/>
        <v>0</v>
      </c>
      <c r="I327" s="15">
        <f t="shared" si="353"/>
        <v>0</v>
      </c>
      <c r="J327" s="15">
        <f t="shared" si="354"/>
        <v>0</v>
      </c>
      <c r="K327" s="15">
        <f t="shared" si="355"/>
        <v>0</v>
      </c>
    </row>
    <row r="328" spans="1:13" ht="26.4" x14ac:dyDescent="0.25">
      <c r="A328" s="11" t="s">
        <v>760</v>
      </c>
      <c r="B328" s="23">
        <v>86886</v>
      </c>
      <c r="C328" s="21" t="s">
        <v>736</v>
      </c>
      <c r="D328" s="12" t="s">
        <v>16</v>
      </c>
      <c r="E328" s="13">
        <v>2</v>
      </c>
      <c r="F328" s="43"/>
      <c r="G328" s="43"/>
      <c r="H328" s="14">
        <f t="shared" si="352"/>
        <v>0</v>
      </c>
      <c r="I328" s="15">
        <f t="shared" si="353"/>
        <v>0</v>
      </c>
      <c r="J328" s="15">
        <f t="shared" si="354"/>
        <v>0</v>
      </c>
      <c r="K328" s="15">
        <f t="shared" si="355"/>
        <v>0</v>
      </c>
    </row>
    <row r="329" spans="1:13" ht="24" x14ac:dyDescent="0.25">
      <c r="A329" s="11" t="s">
        <v>761</v>
      </c>
      <c r="B329" s="23" t="s">
        <v>741</v>
      </c>
      <c r="C329" s="21" t="s">
        <v>742</v>
      </c>
      <c r="D329" s="12" t="s">
        <v>23</v>
      </c>
      <c r="E329" s="13">
        <v>1.08</v>
      </c>
      <c r="F329" s="43"/>
      <c r="G329" s="43"/>
      <c r="H329" s="14">
        <f t="shared" si="352"/>
        <v>0</v>
      </c>
      <c r="I329" s="15">
        <f t="shared" si="353"/>
        <v>0</v>
      </c>
      <c r="J329" s="15">
        <f t="shared" si="354"/>
        <v>0</v>
      </c>
      <c r="K329" s="15">
        <f t="shared" si="355"/>
        <v>0</v>
      </c>
    </row>
    <row r="330" spans="1:13" ht="13.2" x14ac:dyDescent="0.25">
      <c r="A330" s="11" t="s">
        <v>762</v>
      </c>
      <c r="B330" s="23" t="s">
        <v>738</v>
      </c>
      <c r="C330" s="21" t="s">
        <v>739</v>
      </c>
      <c r="D330" s="12" t="s">
        <v>16</v>
      </c>
      <c r="E330" s="13">
        <v>6</v>
      </c>
      <c r="F330" s="43"/>
      <c r="G330" s="43"/>
      <c r="H330" s="14">
        <f t="shared" si="352"/>
        <v>0</v>
      </c>
      <c r="I330" s="15">
        <f t="shared" si="353"/>
        <v>0</v>
      </c>
      <c r="J330" s="15">
        <f t="shared" si="354"/>
        <v>0</v>
      </c>
      <c r="K330" s="15">
        <f t="shared" si="355"/>
        <v>0</v>
      </c>
    </row>
    <row r="331" spans="1:13" ht="13.2" x14ac:dyDescent="0.25">
      <c r="A331" s="11" t="s">
        <v>763</v>
      </c>
      <c r="B331" s="23">
        <v>190312</v>
      </c>
      <c r="C331" s="21" t="s">
        <v>764</v>
      </c>
      <c r="D331" s="12" t="s">
        <v>16</v>
      </c>
      <c r="E331" s="13">
        <v>2</v>
      </c>
      <c r="F331" s="43"/>
      <c r="G331" s="43"/>
      <c r="H331" s="14">
        <f t="shared" si="352"/>
        <v>0</v>
      </c>
      <c r="I331" s="15">
        <f t="shared" si="353"/>
        <v>0</v>
      </c>
      <c r="J331" s="15">
        <f t="shared" si="354"/>
        <v>0</v>
      </c>
      <c r="K331" s="15">
        <f t="shared" si="355"/>
        <v>0</v>
      </c>
    </row>
    <row r="332" spans="1:13" ht="13.2" x14ac:dyDescent="0.25">
      <c r="A332" s="6" t="s">
        <v>765</v>
      </c>
      <c r="B332" s="7"/>
      <c r="C332" s="6" t="s">
        <v>766</v>
      </c>
      <c r="D332" s="7"/>
      <c r="E332" s="8"/>
      <c r="F332" s="44"/>
      <c r="G332" s="44"/>
      <c r="H332" s="7"/>
      <c r="I332" s="9">
        <f t="shared" ref="I332:K332" si="356">TRUNC((SUM(I333:I334)),2)</f>
        <v>0</v>
      </c>
      <c r="J332" s="9">
        <f t="shared" si="356"/>
        <v>0</v>
      </c>
      <c r="K332" s="9">
        <f t="shared" si="356"/>
        <v>0</v>
      </c>
      <c r="L332" s="10">
        <f t="shared" ref="L332:M332" si="357">I332</f>
        <v>0</v>
      </c>
      <c r="M332" s="10">
        <f t="shared" si="357"/>
        <v>0</v>
      </c>
    </row>
    <row r="333" spans="1:13" ht="24" x14ac:dyDescent="0.25">
      <c r="A333" s="11" t="s">
        <v>767</v>
      </c>
      <c r="B333" s="23" t="s">
        <v>768</v>
      </c>
      <c r="C333" s="21" t="s">
        <v>769</v>
      </c>
      <c r="D333" s="12" t="s">
        <v>23</v>
      </c>
      <c r="E333" s="13">
        <v>4.62</v>
      </c>
      <c r="F333" s="43"/>
      <c r="G333" s="43"/>
      <c r="H333" s="14">
        <f t="shared" ref="H333:H334" si="358">TRUNC((F333+G333),2)</f>
        <v>0</v>
      </c>
      <c r="I333" s="15">
        <f t="shared" ref="I333:I334" si="359">TRUNC((F333*E333),2)</f>
        <v>0</v>
      </c>
      <c r="J333" s="15">
        <f t="shared" ref="J333:J334" si="360">TRUNC((G333*E333),2)</f>
        <v>0</v>
      </c>
      <c r="K333" s="15">
        <f t="shared" ref="K333:K334" si="361">TRUNC((I333+J333),2)</f>
        <v>0</v>
      </c>
    </row>
    <row r="334" spans="1:13" ht="39.6" x14ac:dyDescent="0.25">
      <c r="A334" s="11" t="s">
        <v>770</v>
      </c>
      <c r="B334" s="23" t="s">
        <v>14</v>
      </c>
      <c r="C334" s="21" t="s">
        <v>749</v>
      </c>
      <c r="D334" s="12" t="s">
        <v>23</v>
      </c>
      <c r="E334" s="13">
        <v>6.2</v>
      </c>
      <c r="F334" s="43"/>
      <c r="G334" s="43"/>
      <c r="H334" s="14">
        <f t="shared" si="358"/>
        <v>0</v>
      </c>
      <c r="I334" s="15">
        <f t="shared" si="359"/>
        <v>0</v>
      </c>
      <c r="J334" s="15">
        <f t="shared" si="360"/>
        <v>0</v>
      </c>
      <c r="K334" s="15">
        <f t="shared" si="361"/>
        <v>0</v>
      </c>
    </row>
    <row r="335" spans="1:13" ht="13.2" x14ac:dyDescent="0.25">
      <c r="A335" s="6" t="s">
        <v>771</v>
      </c>
      <c r="B335" s="7"/>
      <c r="C335" s="6" t="s">
        <v>772</v>
      </c>
      <c r="D335" s="7"/>
      <c r="E335" s="8"/>
      <c r="F335" s="44"/>
      <c r="G335" s="44"/>
      <c r="H335" s="7"/>
      <c r="I335" s="9">
        <f t="shared" ref="I335:K335" si="362">TRUNC((SUM(I336:I348)),2)</f>
        <v>0</v>
      </c>
      <c r="J335" s="9">
        <f t="shared" si="362"/>
        <v>0</v>
      </c>
      <c r="K335" s="9">
        <f t="shared" si="362"/>
        <v>0</v>
      </c>
      <c r="L335" s="10">
        <f t="shared" ref="L335:M335" si="363">I335</f>
        <v>0</v>
      </c>
      <c r="M335" s="10">
        <f t="shared" si="363"/>
        <v>0</v>
      </c>
    </row>
    <row r="336" spans="1:13" ht="26.4" x14ac:dyDescent="0.25">
      <c r="A336" s="11" t="s">
        <v>773</v>
      </c>
      <c r="B336" s="23" t="s">
        <v>774</v>
      </c>
      <c r="C336" s="21" t="s">
        <v>775</v>
      </c>
      <c r="D336" s="12" t="s">
        <v>16</v>
      </c>
      <c r="E336" s="13">
        <v>1</v>
      </c>
      <c r="F336" s="43"/>
      <c r="G336" s="43"/>
      <c r="H336" s="14">
        <f t="shared" ref="H336:H348" si="364">TRUNC((F336+G336),2)</f>
        <v>0</v>
      </c>
      <c r="I336" s="15">
        <f t="shared" ref="I336:I348" si="365">TRUNC((F336*E336),2)</f>
        <v>0</v>
      </c>
      <c r="J336" s="15">
        <f t="shared" ref="J336:J348" si="366">TRUNC((G336*E336),2)</f>
        <v>0</v>
      </c>
      <c r="K336" s="15">
        <f t="shared" ref="K336:K348" si="367">TRUNC((I336+J336),2)</f>
        <v>0</v>
      </c>
    </row>
    <row r="337" spans="1:13" ht="26.4" x14ac:dyDescent="0.25">
      <c r="A337" s="11" t="s">
        <v>776</v>
      </c>
      <c r="B337" s="23" t="s">
        <v>777</v>
      </c>
      <c r="C337" s="21" t="s">
        <v>778</v>
      </c>
      <c r="D337" s="12" t="s">
        <v>16</v>
      </c>
      <c r="E337" s="13">
        <v>1</v>
      </c>
      <c r="F337" s="43"/>
      <c r="G337" s="43"/>
      <c r="H337" s="14">
        <f t="shared" si="364"/>
        <v>0</v>
      </c>
      <c r="I337" s="15">
        <f t="shared" si="365"/>
        <v>0</v>
      </c>
      <c r="J337" s="15">
        <f t="shared" si="366"/>
        <v>0</v>
      </c>
      <c r="K337" s="15">
        <f t="shared" si="367"/>
        <v>0</v>
      </c>
    </row>
    <row r="338" spans="1:13" ht="36" x14ac:dyDescent="0.25">
      <c r="A338" s="11" t="s">
        <v>779</v>
      </c>
      <c r="B338" s="23" t="s">
        <v>780</v>
      </c>
      <c r="C338" s="21" t="s">
        <v>781</v>
      </c>
      <c r="D338" s="12" t="s">
        <v>16</v>
      </c>
      <c r="E338" s="13">
        <v>1</v>
      </c>
      <c r="F338" s="43"/>
      <c r="G338" s="43"/>
      <c r="H338" s="14">
        <f t="shared" si="364"/>
        <v>0</v>
      </c>
      <c r="I338" s="15">
        <f t="shared" si="365"/>
        <v>0</v>
      </c>
      <c r="J338" s="15">
        <f t="shared" si="366"/>
        <v>0</v>
      </c>
      <c r="K338" s="15">
        <f t="shared" si="367"/>
        <v>0</v>
      </c>
    </row>
    <row r="339" spans="1:13" ht="26.4" x14ac:dyDescent="0.25">
      <c r="A339" s="11" t="s">
        <v>782</v>
      </c>
      <c r="B339" s="23">
        <v>86883</v>
      </c>
      <c r="C339" s="21" t="s">
        <v>757</v>
      </c>
      <c r="D339" s="12" t="s">
        <v>16</v>
      </c>
      <c r="E339" s="13">
        <v>1</v>
      </c>
      <c r="F339" s="43"/>
      <c r="G339" s="43"/>
      <c r="H339" s="14">
        <f t="shared" si="364"/>
        <v>0</v>
      </c>
      <c r="I339" s="15">
        <f t="shared" si="365"/>
        <v>0</v>
      </c>
      <c r="J339" s="15">
        <f t="shared" si="366"/>
        <v>0</v>
      </c>
      <c r="K339" s="15">
        <f t="shared" si="367"/>
        <v>0</v>
      </c>
    </row>
    <row r="340" spans="1:13" ht="39.6" x14ac:dyDescent="0.25">
      <c r="A340" s="11" t="s">
        <v>783</v>
      </c>
      <c r="B340" s="23">
        <v>86877</v>
      </c>
      <c r="C340" s="21" t="s">
        <v>759</v>
      </c>
      <c r="D340" s="12" t="s">
        <v>16</v>
      </c>
      <c r="E340" s="13">
        <v>1</v>
      </c>
      <c r="F340" s="43"/>
      <c r="G340" s="43"/>
      <c r="H340" s="14">
        <f t="shared" si="364"/>
        <v>0</v>
      </c>
      <c r="I340" s="15">
        <f t="shared" si="365"/>
        <v>0</v>
      </c>
      <c r="J340" s="15">
        <f t="shared" si="366"/>
        <v>0</v>
      </c>
      <c r="K340" s="15">
        <f t="shared" si="367"/>
        <v>0</v>
      </c>
    </row>
    <row r="341" spans="1:13" ht="24" x14ac:dyDescent="0.25">
      <c r="A341" s="11" t="s">
        <v>784</v>
      </c>
      <c r="B341" s="23" t="s">
        <v>741</v>
      </c>
      <c r="C341" s="21" t="s">
        <v>742</v>
      </c>
      <c r="D341" s="12" t="s">
        <v>23</v>
      </c>
      <c r="E341" s="13">
        <v>0.54</v>
      </c>
      <c r="F341" s="43"/>
      <c r="G341" s="43"/>
      <c r="H341" s="14">
        <f t="shared" si="364"/>
        <v>0</v>
      </c>
      <c r="I341" s="15">
        <f t="shared" si="365"/>
        <v>0</v>
      </c>
      <c r="J341" s="15">
        <f t="shared" si="366"/>
        <v>0</v>
      </c>
      <c r="K341" s="15">
        <f t="shared" si="367"/>
        <v>0</v>
      </c>
    </row>
    <row r="342" spans="1:13" ht="13.2" x14ac:dyDescent="0.25">
      <c r="A342" s="11" t="s">
        <v>785</v>
      </c>
      <c r="B342" s="23" t="s">
        <v>738</v>
      </c>
      <c r="C342" s="21" t="s">
        <v>739</v>
      </c>
      <c r="D342" s="12" t="s">
        <v>16</v>
      </c>
      <c r="E342" s="13">
        <v>10</v>
      </c>
      <c r="F342" s="43"/>
      <c r="G342" s="43"/>
      <c r="H342" s="14">
        <f t="shared" si="364"/>
        <v>0</v>
      </c>
      <c r="I342" s="15">
        <f t="shared" si="365"/>
        <v>0</v>
      </c>
      <c r="J342" s="15">
        <f t="shared" si="366"/>
        <v>0</v>
      </c>
      <c r="K342" s="15">
        <f t="shared" si="367"/>
        <v>0</v>
      </c>
    </row>
    <row r="343" spans="1:13" ht="39.6" x14ac:dyDescent="0.25">
      <c r="A343" s="11" t="s">
        <v>786</v>
      </c>
      <c r="B343" s="23" t="s">
        <v>787</v>
      </c>
      <c r="C343" s="21" t="s">
        <v>788</v>
      </c>
      <c r="D343" s="12" t="s">
        <v>16</v>
      </c>
      <c r="E343" s="13">
        <v>1</v>
      </c>
      <c r="F343" s="43"/>
      <c r="G343" s="43"/>
      <c r="H343" s="14">
        <f t="shared" si="364"/>
        <v>0</v>
      </c>
      <c r="I343" s="15">
        <f t="shared" si="365"/>
        <v>0</v>
      </c>
      <c r="J343" s="15">
        <f t="shared" si="366"/>
        <v>0</v>
      </c>
      <c r="K343" s="15">
        <f t="shared" si="367"/>
        <v>0</v>
      </c>
    </row>
    <row r="344" spans="1:13" ht="36" x14ac:dyDescent="0.25">
      <c r="A344" s="11" t="s">
        <v>789</v>
      </c>
      <c r="B344" s="23" t="s">
        <v>790</v>
      </c>
      <c r="C344" s="21" t="s">
        <v>791</v>
      </c>
      <c r="D344" s="12" t="s">
        <v>16</v>
      </c>
      <c r="E344" s="13">
        <v>1</v>
      </c>
      <c r="F344" s="43"/>
      <c r="G344" s="43"/>
      <c r="H344" s="14">
        <f t="shared" si="364"/>
        <v>0</v>
      </c>
      <c r="I344" s="15">
        <f t="shared" si="365"/>
        <v>0</v>
      </c>
      <c r="J344" s="15">
        <f t="shared" si="366"/>
        <v>0</v>
      </c>
      <c r="K344" s="15">
        <f t="shared" si="367"/>
        <v>0</v>
      </c>
    </row>
    <row r="345" spans="1:13" ht="36" x14ac:dyDescent="0.25">
      <c r="A345" s="11" t="s">
        <v>792</v>
      </c>
      <c r="B345" s="23" t="s">
        <v>793</v>
      </c>
      <c r="C345" s="21" t="s">
        <v>794</v>
      </c>
      <c r="D345" s="12" t="s">
        <v>16</v>
      </c>
      <c r="E345" s="13">
        <v>2</v>
      </c>
      <c r="F345" s="43"/>
      <c r="G345" s="43"/>
      <c r="H345" s="14">
        <f t="shared" si="364"/>
        <v>0</v>
      </c>
      <c r="I345" s="15">
        <f t="shared" si="365"/>
        <v>0</v>
      </c>
      <c r="J345" s="15">
        <f t="shared" si="366"/>
        <v>0</v>
      </c>
      <c r="K345" s="15">
        <f t="shared" si="367"/>
        <v>0</v>
      </c>
    </row>
    <row r="346" spans="1:13" ht="36" x14ac:dyDescent="0.25">
      <c r="A346" s="11" t="s">
        <v>795</v>
      </c>
      <c r="B346" s="23" t="s">
        <v>796</v>
      </c>
      <c r="C346" s="21" t="s">
        <v>797</v>
      </c>
      <c r="D346" s="12" t="s">
        <v>16</v>
      </c>
      <c r="E346" s="13">
        <v>1</v>
      </c>
      <c r="F346" s="43"/>
      <c r="G346" s="43"/>
      <c r="H346" s="14">
        <f t="shared" si="364"/>
        <v>0</v>
      </c>
      <c r="I346" s="15">
        <f t="shared" si="365"/>
        <v>0</v>
      </c>
      <c r="J346" s="15">
        <f t="shared" si="366"/>
        <v>0</v>
      </c>
      <c r="K346" s="15">
        <f t="shared" si="367"/>
        <v>0</v>
      </c>
    </row>
    <row r="347" spans="1:13" ht="36" x14ac:dyDescent="0.25">
      <c r="A347" s="11" t="s">
        <v>798</v>
      </c>
      <c r="B347" s="23" t="s">
        <v>799</v>
      </c>
      <c r="C347" s="21" t="s">
        <v>800</v>
      </c>
      <c r="D347" s="12" t="s">
        <v>16</v>
      </c>
      <c r="E347" s="13">
        <v>3</v>
      </c>
      <c r="F347" s="43"/>
      <c r="G347" s="43"/>
      <c r="H347" s="14">
        <f t="shared" si="364"/>
        <v>0</v>
      </c>
      <c r="I347" s="15">
        <f t="shared" si="365"/>
        <v>0</v>
      </c>
      <c r="J347" s="15">
        <f t="shared" si="366"/>
        <v>0</v>
      </c>
      <c r="K347" s="15">
        <f t="shared" si="367"/>
        <v>0</v>
      </c>
    </row>
    <row r="348" spans="1:13" ht="39.6" x14ac:dyDescent="0.25">
      <c r="A348" s="11" t="s">
        <v>801</v>
      </c>
      <c r="B348" s="23" t="s">
        <v>802</v>
      </c>
      <c r="C348" s="21" t="s">
        <v>803</v>
      </c>
      <c r="D348" s="12" t="s">
        <v>16</v>
      </c>
      <c r="E348" s="13">
        <v>1</v>
      </c>
      <c r="F348" s="43"/>
      <c r="G348" s="43"/>
      <c r="H348" s="14">
        <f t="shared" si="364"/>
        <v>0</v>
      </c>
      <c r="I348" s="15">
        <f t="shared" si="365"/>
        <v>0</v>
      </c>
      <c r="J348" s="15">
        <f t="shared" si="366"/>
        <v>0</v>
      </c>
      <c r="K348" s="15">
        <f t="shared" si="367"/>
        <v>0</v>
      </c>
    </row>
    <row r="349" spans="1:13" ht="13.2" x14ac:dyDescent="0.25">
      <c r="A349" s="6" t="s">
        <v>804</v>
      </c>
      <c r="B349" s="7"/>
      <c r="C349" s="6" t="s">
        <v>805</v>
      </c>
      <c r="D349" s="7"/>
      <c r="E349" s="8"/>
      <c r="F349" s="44"/>
      <c r="G349" s="44"/>
      <c r="H349" s="7"/>
      <c r="I349" s="9">
        <f t="shared" ref="I349:K349" si="368">TRUNC((SUM(I350)),2)</f>
        <v>0</v>
      </c>
      <c r="J349" s="9">
        <f t="shared" si="368"/>
        <v>0</v>
      </c>
      <c r="K349" s="9">
        <f t="shared" si="368"/>
        <v>0</v>
      </c>
      <c r="L349" s="10">
        <f t="shared" ref="L349:M349" si="369">I349</f>
        <v>0</v>
      </c>
      <c r="M349" s="10">
        <f t="shared" si="369"/>
        <v>0</v>
      </c>
    </row>
    <row r="350" spans="1:13" ht="26.4" x14ac:dyDescent="0.25">
      <c r="A350" s="11" t="s">
        <v>806</v>
      </c>
      <c r="B350" s="23" t="s">
        <v>807</v>
      </c>
      <c r="C350" s="21" t="s">
        <v>808</v>
      </c>
      <c r="D350" s="12" t="s">
        <v>16</v>
      </c>
      <c r="E350" s="13">
        <v>9</v>
      </c>
      <c r="F350" s="43"/>
      <c r="G350" s="43"/>
      <c r="H350" s="14">
        <f>TRUNC((F350+G350),2)</f>
        <v>0</v>
      </c>
      <c r="I350" s="15">
        <f>TRUNC((F350*E350),2)</f>
        <v>0</v>
      </c>
      <c r="J350" s="15">
        <f>TRUNC((G350*E350),2)</f>
        <v>0</v>
      </c>
      <c r="K350" s="15">
        <f>TRUNC((I350+J350),2)</f>
        <v>0</v>
      </c>
    </row>
    <row r="351" spans="1:13" ht="13.2" x14ac:dyDescent="0.25">
      <c r="A351" s="6" t="s">
        <v>809</v>
      </c>
      <c r="B351" s="7"/>
      <c r="C351" s="6" t="s">
        <v>810</v>
      </c>
      <c r="D351" s="7"/>
      <c r="E351" s="8"/>
      <c r="F351" s="44"/>
      <c r="G351" s="44"/>
      <c r="H351" s="7"/>
      <c r="I351" s="9">
        <f t="shared" ref="I351:K351" si="370">TRUNC((SUM(I352:I358)),2)</f>
        <v>0</v>
      </c>
      <c r="J351" s="9">
        <f t="shared" si="370"/>
        <v>0</v>
      </c>
      <c r="K351" s="9">
        <f t="shared" si="370"/>
        <v>0</v>
      </c>
      <c r="L351" s="10">
        <f t="shared" ref="L351:M351" si="371">I351</f>
        <v>0</v>
      </c>
      <c r="M351" s="10">
        <f t="shared" si="371"/>
        <v>0</v>
      </c>
    </row>
    <row r="352" spans="1:13" ht="26.4" x14ac:dyDescent="0.25">
      <c r="A352" s="11" t="s">
        <v>811</v>
      </c>
      <c r="B352" s="23">
        <v>97662</v>
      </c>
      <c r="C352" s="21" t="s">
        <v>812</v>
      </c>
      <c r="D352" s="12" t="s">
        <v>29</v>
      </c>
      <c r="E352" s="13">
        <v>3</v>
      </c>
      <c r="F352" s="43"/>
      <c r="G352" s="43"/>
      <c r="H352" s="14">
        <f t="shared" ref="H352:H358" si="372">TRUNC((F352+G352),2)</f>
        <v>0</v>
      </c>
      <c r="I352" s="15">
        <f t="shared" ref="I352:I358" si="373">TRUNC((F352*E352),2)</f>
        <v>0</v>
      </c>
      <c r="J352" s="15">
        <f t="shared" ref="J352:J358" si="374">TRUNC((G352*E352),2)</f>
        <v>0</v>
      </c>
      <c r="K352" s="15">
        <f t="shared" ref="K352:K358" si="375">TRUNC((I352+J352),2)</f>
        <v>0</v>
      </c>
    </row>
    <row r="353" spans="1:13" ht="39.6" x14ac:dyDescent="0.25">
      <c r="A353" s="11" t="s">
        <v>813</v>
      </c>
      <c r="B353" s="23">
        <v>89578</v>
      </c>
      <c r="C353" s="21" t="s">
        <v>86</v>
      </c>
      <c r="D353" s="12" t="s">
        <v>29</v>
      </c>
      <c r="E353" s="13">
        <v>23</v>
      </c>
      <c r="F353" s="43"/>
      <c r="G353" s="43"/>
      <c r="H353" s="14">
        <f t="shared" si="372"/>
        <v>0</v>
      </c>
      <c r="I353" s="15">
        <f t="shared" si="373"/>
        <v>0</v>
      </c>
      <c r="J353" s="15">
        <f t="shared" si="374"/>
        <v>0</v>
      </c>
      <c r="K353" s="15">
        <f t="shared" si="375"/>
        <v>0</v>
      </c>
    </row>
    <row r="354" spans="1:13" ht="39.6" x14ac:dyDescent="0.25">
      <c r="A354" s="11" t="s">
        <v>814</v>
      </c>
      <c r="B354" s="23" t="s">
        <v>815</v>
      </c>
      <c r="C354" s="21" t="s">
        <v>816</v>
      </c>
      <c r="D354" s="12" t="s">
        <v>16</v>
      </c>
      <c r="E354" s="13">
        <v>1</v>
      </c>
      <c r="F354" s="43"/>
      <c r="G354" s="43"/>
      <c r="H354" s="14">
        <f t="shared" si="372"/>
        <v>0</v>
      </c>
      <c r="I354" s="15">
        <f t="shared" si="373"/>
        <v>0</v>
      </c>
      <c r="J354" s="15">
        <f t="shared" si="374"/>
        <v>0</v>
      </c>
      <c r="K354" s="15">
        <f t="shared" si="375"/>
        <v>0</v>
      </c>
    </row>
    <row r="355" spans="1:13" ht="26.4" x14ac:dyDescent="0.25">
      <c r="A355" s="11" t="s">
        <v>817</v>
      </c>
      <c r="B355" s="23">
        <v>104175</v>
      </c>
      <c r="C355" s="21" t="s">
        <v>722</v>
      </c>
      <c r="D355" s="12" t="s">
        <v>16</v>
      </c>
      <c r="E355" s="13">
        <v>2</v>
      </c>
      <c r="F355" s="43"/>
      <c r="G355" s="43"/>
      <c r="H355" s="14">
        <f t="shared" si="372"/>
        <v>0</v>
      </c>
      <c r="I355" s="15">
        <f t="shared" si="373"/>
        <v>0</v>
      </c>
      <c r="J355" s="15">
        <f t="shared" si="374"/>
        <v>0</v>
      </c>
      <c r="K355" s="15">
        <f t="shared" si="375"/>
        <v>0</v>
      </c>
    </row>
    <row r="356" spans="1:13" ht="39.6" x14ac:dyDescent="0.25">
      <c r="A356" s="11" t="s">
        <v>818</v>
      </c>
      <c r="B356" s="23">
        <v>104171</v>
      </c>
      <c r="C356" s="21" t="s">
        <v>819</v>
      </c>
      <c r="D356" s="12" t="s">
        <v>16</v>
      </c>
      <c r="E356" s="13">
        <v>2</v>
      </c>
      <c r="F356" s="43"/>
      <c r="G356" s="43"/>
      <c r="H356" s="14">
        <f t="shared" si="372"/>
        <v>0</v>
      </c>
      <c r="I356" s="15">
        <f t="shared" si="373"/>
        <v>0</v>
      </c>
      <c r="J356" s="15">
        <f t="shared" si="374"/>
        <v>0</v>
      </c>
      <c r="K356" s="15">
        <f t="shared" si="375"/>
        <v>0</v>
      </c>
    </row>
    <row r="357" spans="1:13" ht="39.6" x14ac:dyDescent="0.25">
      <c r="A357" s="11" t="s">
        <v>820</v>
      </c>
      <c r="B357" s="23">
        <v>104167</v>
      </c>
      <c r="C357" s="21" t="s">
        <v>821</v>
      </c>
      <c r="D357" s="12" t="s">
        <v>16</v>
      </c>
      <c r="E357" s="13">
        <v>3</v>
      </c>
      <c r="F357" s="43"/>
      <c r="G357" s="43"/>
      <c r="H357" s="14">
        <f t="shared" si="372"/>
        <v>0</v>
      </c>
      <c r="I357" s="15">
        <f t="shared" si="373"/>
        <v>0</v>
      </c>
      <c r="J357" s="15">
        <f t="shared" si="374"/>
        <v>0</v>
      </c>
      <c r="K357" s="15">
        <f t="shared" si="375"/>
        <v>0</v>
      </c>
    </row>
    <row r="358" spans="1:13" ht="26.4" x14ac:dyDescent="0.25">
      <c r="A358" s="11" t="s">
        <v>822</v>
      </c>
      <c r="B358" s="23">
        <v>97897</v>
      </c>
      <c r="C358" s="21" t="s">
        <v>823</v>
      </c>
      <c r="D358" s="12" t="s">
        <v>16</v>
      </c>
      <c r="E358" s="13">
        <v>3</v>
      </c>
      <c r="F358" s="43"/>
      <c r="G358" s="43"/>
      <c r="H358" s="14">
        <f t="shared" si="372"/>
        <v>0</v>
      </c>
      <c r="I358" s="15">
        <f t="shared" si="373"/>
        <v>0</v>
      </c>
      <c r="J358" s="15">
        <f t="shared" si="374"/>
        <v>0</v>
      </c>
      <c r="K358" s="15">
        <f t="shared" si="375"/>
        <v>0</v>
      </c>
    </row>
    <row r="359" spans="1:13" ht="13.2" x14ac:dyDescent="0.25">
      <c r="A359" s="6" t="s">
        <v>824</v>
      </c>
      <c r="B359" s="7"/>
      <c r="C359" s="6" t="s">
        <v>825</v>
      </c>
      <c r="D359" s="7"/>
      <c r="E359" s="8"/>
      <c r="F359" s="44"/>
      <c r="G359" s="44"/>
      <c r="H359" s="7"/>
      <c r="I359" s="9">
        <f t="shared" ref="I359:K359" si="376">TRUNC((SUM(I360:I365)),2)</f>
        <v>0</v>
      </c>
      <c r="J359" s="9">
        <f t="shared" si="376"/>
        <v>0</v>
      </c>
      <c r="K359" s="9">
        <f t="shared" si="376"/>
        <v>0</v>
      </c>
      <c r="L359" s="10">
        <f t="shared" ref="L359:M359" si="377">I359</f>
        <v>0</v>
      </c>
      <c r="M359" s="10">
        <f t="shared" si="377"/>
        <v>0</v>
      </c>
    </row>
    <row r="360" spans="1:13" ht="24" x14ac:dyDescent="0.25">
      <c r="A360" s="11" t="s">
        <v>826</v>
      </c>
      <c r="B360" s="23" t="s">
        <v>827</v>
      </c>
      <c r="C360" s="21" t="s">
        <v>828</v>
      </c>
      <c r="D360" s="12" t="s">
        <v>97</v>
      </c>
      <c r="E360" s="13">
        <v>5</v>
      </c>
      <c r="F360" s="43"/>
      <c r="G360" s="43"/>
      <c r="H360" s="14">
        <f t="shared" ref="H360:H365" si="378">TRUNC((F360+G360),2)</f>
        <v>0</v>
      </c>
      <c r="I360" s="15">
        <f t="shared" ref="I360:I365" si="379">TRUNC((F360*E360),2)</f>
        <v>0</v>
      </c>
      <c r="J360" s="15">
        <f t="shared" ref="J360:J365" si="380">TRUNC((G360*E360),2)</f>
        <v>0</v>
      </c>
      <c r="K360" s="15">
        <f t="shared" ref="K360:K365" si="381">TRUNC((I360+J360),2)</f>
        <v>0</v>
      </c>
    </row>
    <row r="361" spans="1:13" ht="26.4" x14ac:dyDescent="0.25">
      <c r="A361" s="11" t="s">
        <v>829</v>
      </c>
      <c r="B361" s="23">
        <v>93358</v>
      </c>
      <c r="C361" s="21" t="s">
        <v>122</v>
      </c>
      <c r="D361" s="12" t="s">
        <v>97</v>
      </c>
      <c r="E361" s="13">
        <v>2.5</v>
      </c>
      <c r="F361" s="43"/>
      <c r="G361" s="43"/>
      <c r="H361" s="14">
        <f t="shared" si="378"/>
        <v>0</v>
      </c>
      <c r="I361" s="15">
        <f t="shared" si="379"/>
        <v>0</v>
      </c>
      <c r="J361" s="15">
        <f t="shared" si="380"/>
        <v>0</v>
      </c>
      <c r="K361" s="15">
        <f t="shared" si="381"/>
        <v>0</v>
      </c>
    </row>
    <row r="362" spans="1:13" ht="26.4" x14ac:dyDescent="0.25">
      <c r="A362" s="11" t="s">
        <v>830</v>
      </c>
      <c r="B362" s="23">
        <v>104166</v>
      </c>
      <c r="C362" s="21" t="s">
        <v>831</v>
      </c>
      <c r="D362" s="12" t="s">
        <v>29</v>
      </c>
      <c r="E362" s="13">
        <v>10</v>
      </c>
      <c r="F362" s="43"/>
      <c r="G362" s="43"/>
      <c r="H362" s="14">
        <f t="shared" si="378"/>
        <v>0</v>
      </c>
      <c r="I362" s="15">
        <f t="shared" si="379"/>
        <v>0</v>
      </c>
      <c r="J362" s="15">
        <f t="shared" si="380"/>
        <v>0</v>
      </c>
      <c r="K362" s="15">
        <f t="shared" si="381"/>
        <v>0</v>
      </c>
    </row>
    <row r="363" spans="1:13" ht="39.6" x14ac:dyDescent="0.25">
      <c r="A363" s="11" t="s">
        <v>832</v>
      </c>
      <c r="B363" s="23" t="s">
        <v>833</v>
      </c>
      <c r="C363" s="21" t="s">
        <v>819</v>
      </c>
      <c r="D363" s="12" t="s">
        <v>16</v>
      </c>
      <c r="E363" s="13">
        <v>1</v>
      </c>
      <c r="F363" s="43"/>
      <c r="G363" s="43"/>
      <c r="H363" s="14">
        <f t="shared" si="378"/>
        <v>0</v>
      </c>
      <c r="I363" s="15">
        <f t="shared" si="379"/>
        <v>0</v>
      </c>
      <c r="J363" s="15">
        <f t="shared" si="380"/>
        <v>0</v>
      </c>
      <c r="K363" s="15">
        <f t="shared" si="381"/>
        <v>0</v>
      </c>
    </row>
    <row r="364" spans="1:13" ht="13.2" x14ac:dyDescent="0.25">
      <c r="A364" s="11" t="s">
        <v>834</v>
      </c>
      <c r="B364" s="23">
        <v>104737</v>
      </c>
      <c r="C364" s="21" t="s">
        <v>135</v>
      </c>
      <c r="D364" s="12" t="s">
        <v>97</v>
      </c>
      <c r="E364" s="13">
        <v>2.5</v>
      </c>
      <c r="F364" s="43"/>
      <c r="G364" s="43"/>
      <c r="H364" s="14">
        <f t="shared" si="378"/>
        <v>0</v>
      </c>
      <c r="I364" s="15">
        <f t="shared" si="379"/>
        <v>0</v>
      </c>
      <c r="J364" s="15">
        <f t="shared" si="380"/>
        <v>0</v>
      </c>
      <c r="K364" s="15">
        <f t="shared" si="381"/>
        <v>0</v>
      </c>
    </row>
    <row r="365" spans="1:13" ht="26.4" x14ac:dyDescent="0.25">
      <c r="A365" s="11" t="s">
        <v>835</v>
      </c>
      <c r="B365" s="23" t="s">
        <v>836</v>
      </c>
      <c r="C365" s="21" t="s">
        <v>837</v>
      </c>
      <c r="D365" s="12" t="s">
        <v>97</v>
      </c>
      <c r="E365" s="13">
        <v>0.5</v>
      </c>
      <c r="F365" s="43"/>
      <c r="G365" s="43"/>
      <c r="H365" s="14">
        <f t="shared" si="378"/>
        <v>0</v>
      </c>
      <c r="I365" s="15">
        <f t="shared" si="379"/>
        <v>0</v>
      </c>
      <c r="J365" s="15">
        <f t="shared" si="380"/>
        <v>0</v>
      </c>
      <c r="K365" s="15">
        <f t="shared" si="381"/>
        <v>0</v>
      </c>
    </row>
    <row r="366" spans="1:13" ht="13.2" x14ac:dyDescent="0.25">
      <c r="A366" s="6" t="s">
        <v>838</v>
      </c>
      <c r="B366" s="7"/>
      <c r="C366" s="6" t="s">
        <v>839</v>
      </c>
      <c r="D366" s="7"/>
      <c r="E366" s="8"/>
      <c r="F366" s="44"/>
      <c r="G366" s="44"/>
      <c r="H366" s="7"/>
      <c r="I366" s="9">
        <f t="shared" ref="I366:K366" si="382">TRUNC((SUM(I367:I368)),2)</f>
        <v>0</v>
      </c>
      <c r="J366" s="9">
        <f t="shared" si="382"/>
        <v>0</v>
      </c>
      <c r="K366" s="9">
        <f t="shared" si="382"/>
        <v>0</v>
      </c>
      <c r="L366" s="10">
        <f t="shared" ref="L366:M366" si="383">I366</f>
        <v>0</v>
      </c>
      <c r="M366" s="10">
        <f t="shared" si="383"/>
        <v>0</v>
      </c>
    </row>
    <row r="367" spans="1:13" ht="26.4" x14ac:dyDescent="0.25">
      <c r="A367" s="11" t="s">
        <v>840</v>
      </c>
      <c r="B367" s="23" t="s">
        <v>836</v>
      </c>
      <c r="C367" s="21" t="s">
        <v>837</v>
      </c>
      <c r="D367" s="12" t="s">
        <v>97</v>
      </c>
      <c r="E367" s="13">
        <v>0.72</v>
      </c>
      <c r="F367" s="43"/>
      <c r="G367" s="43"/>
      <c r="H367" s="14">
        <f t="shared" ref="H367:H368" si="384">TRUNC((F367+G367),2)</f>
        <v>0</v>
      </c>
      <c r="I367" s="15">
        <f t="shared" ref="I367:I368" si="385">TRUNC((F367*E367),2)</f>
        <v>0</v>
      </c>
      <c r="J367" s="15">
        <f t="shared" ref="J367:J368" si="386">TRUNC((G367*E367),2)</f>
        <v>0</v>
      </c>
      <c r="K367" s="15">
        <f t="shared" ref="K367:K368" si="387">TRUNC((I367+J367),2)</f>
        <v>0</v>
      </c>
    </row>
    <row r="368" spans="1:13" ht="24" x14ac:dyDescent="0.25">
      <c r="A368" s="11" t="s">
        <v>841</v>
      </c>
      <c r="B368" s="23" t="s">
        <v>563</v>
      </c>
      <c r="C368" s="21" t="s">
        <v>564</v>
      </c>
      <c r="D368" s="12" t="s">
        <v>23</v>
      </c>
      <c r="E368" s="13">
        <v>20</v>
      </c>
      <c r="F368" s="43"/>
      <c r="G368" s="43"/>
      <c r="H368" s="14">
        <f t="shared" si="384"/>
        <v>0</v>
      </c>
      <c r="I368" s="15">
        <f t="shared" si="385"/>
        <v>0</v>
      </c>
      <c r="J368" s="15">
        <f t="shared" si="386"/>
        <v>0</v>
      </c>
      <c r="K368" s="15">
        <f t="shared" si="387"/>
        <v>0</v>
      </c>
    </row>
    <row r="369" spans="1:13" ht="13.2" x14ac:dyDescent="0.25">
      <c r="A369" s="6" t="s">
        <v>842</v>
      </c>
      <c r="B369" s="7"/>
      <c r="C369" s="6" t="s">
        <v>843</v>
      </c>
      <c r="D369" s="7"/>
      <c r="E369" s="8"/>
      <c r="F369" s="44"/>
      <c r="G369" s="44"/>
      <c r="H369" s="7"/>
      <c r="I369" s="9">
        <f t="shared" ref="I369:K369" si="388">TRUNC((SUM(I370:I371)),2)</f>
        <v>0</v>
      </c>
      <c r="J369" s="9">
        <f t="shared" si="388"/>
        <v>0</v>
      </c>
      <c r="K369" s="9">
        <f t="shared" si="388"/>
        <v>0</v>
      </c>
      <c r="L369" s="10">
        <f t="shared" ref="L369:M369" si="389">I369</f>
        <v>0</v>
      </c>
      <c r="M369" s="10">
        <f t="shared" si="389"/>
        <v>0</v>
      </c>
    </row>
    <row r="370" spans="1:13" ht="13.2" x14ac:dyDescent="0.25">
      <c r="A370" s="11" t="s">
        <v>844</v>
      </c>
      <c r="B370" s="23">
        <v>94319</v>
      </c>
      <c r="C370" s="21" t="s">
        <v>845</v>
      </c>
      <c r="D370" s="12" t="s">
        <v>97</v>
      </c>
      <c r="E370" s="13">
        <v>1.5</v>
      </c>
      <c r="F370" s="43"/>
      <c r="G370" s="43"/>
      <c r="H370" s="14">
        <f t="shared" ref="H370:H371" si="390">TRUNC((F370+G370),2)</f>
        <v>0</v>
      </c>
      <c r="I370" s="15">
        <f t="shared" ref="I370:I371" si="391">TRUNC((F370*E370),2)</f>
        <v>0</v>
      </c>
      <c r="J370" s="15">
        <f t="shared" ref="J370:J371" si="392">TRUNC((G370*E370),2)</f>
        <v>0</v>
      </c>
      <c r="K370" s="15">
        <f t="shared" ref="K370:K371" si="393">TRUNC((I370+J370),2)</f>
        <v>0</v>
      </c>
    </row>
    <row r="371" spans="1:13" ht="26.4" x14ac:dyDescent="0.25">
      <c r="A371" s="11" t="s">
        <v>846</v>
      </c>
      <c r="B371" s="23" t="s">
        <v>836</v>
      </c>
      <c r="C371" s="21" t="s">
        <v>837</v>
      </c>
      <c r="D371" s="12" t="s">
        <v>97</v>
      </c>
      <c r="E371" s="13">
        <v>0.8</v>
      </c>
      <c r="F371" s="43"/>
      <c r="G371" s="43"/>
      <c r="H371" s="14">
        <f t="shared" si="390"/>
        <v>0</v>
      </c>
      <c r="I371" s="15">
        <f t="shared" si="391"/>
        <v>0</v>
      </c>
      <c r="J371" s="15">
        <f t="shared" si="392"/>
        <v>0</v>
      </c>
      <c r="K371" s="15">
        <f t="shared" si="393"/>
        <v>0</v>
      </c>
    </row>
    <row r="372" spans="1:13" ht="13.2" x14ac:dyDescent="0.25">
      <c r="A372" s="6" t="s">
        <v>847</v>
      </c>
      <c r="B372" s="7"/>
      <c r="C372" s="6" t="s">
        <v>848</v>
      </c>
      <c r="D372" s="7"/>
      <c r="E372" s="8"/>
      <c r="F372" s="44"/>
      <c r="G372" s="44"/>
      <c r="H372" s="7"/>
      <c r="I372" s="9">
        <f t="shared" ref="I372:K372" si="394">TRUNC((SUM(I373:I376)),2)</f>
        <v>0</v>
      </c>
      <c r="J372" s="9">
        <f t="shared" si="394"/>
        <v>0</v>
      </c>
      <c r="K372" s="9">
        <f t="shared" si="394"/>
        <v>0</v>
      </c>
      <c r="L372" s="10">
        <f t="shared" ref="L372:M372" si="395">I372</f>
        <v>0</v>
      </c>
      <c r="M372" s="10">
        <f t="shared" si="395"/>
        <v>0</v>
      </c>
    </row>
    <row r="373" spans="1:13" ht="24" x14ac:dyDescent="0.25">
      <c r="A373" s="11" t="s">
        <v>849</v>
      </c>
      <c r="B373" s="23" t="s">
        <v>850</v>
      </c>
      <c r="C373" s="21" t="s">
        <v>851</v>
      </c>
      <c r="D373" s="12" t="s">
        <v>16</v>
      </c>
      <c r="E373" s="13">
        <v>6</v>
      </c>
      <c r="F373" s="43"/>
      <c r="G373" s="43"/>
      <c r="H373" s="14">
        <f t="shared" ref="H373:H376" si="396">TRUNC((F373+G373),2)</f>
        <v>0</v>
      </c>
      <c r="I373" s="15">
        <f t="shared" ref="I373:I376" si="397">TRUNC((F373*E373),2)</f>
        <v>0</v>
      </c>
      <c r="J373" s="15">
        <f t="shared" ref="J373:J376" si="398">TRUNC((G373*E373),2)</f>
        <v>0</v>
      </c>
      <c r="K373" s="15">
        <f t="shared" ref="K373:K376" si="399">TRUNC((I373+J373),2)</f>
        <v>0</v>
      </c>
    </row>
    <row r="374" spans="1:13" ht="26.4" x14ac:dyDescent="0.25">
      <c r="A374" s="11" t="s">
        <v>852</v>
      </c>
      <c r="B374" s="23">
        <v>98555</v>
      </c>
      <c r="C374" s="21" t="s">
        <v>853</v>
      </c>
      <c r="D374" s="12" t="s">
        <v>23</v>
      </c>
      <c r="E374" s="13">
        <v>20</v>
      </c>
      <c r="F374" s="43"/>
      <c r="G374" s="43"/>
      <c r="H374" s="14">
        <f t="shared" si="396"/>
        <v>0</v>
      </c>
      <c r="I374" s="15">
        <f t="shared" si="397"/>
        <v>0</v>
      </c>
      <c r="J374" s="15">
        <f t="shared" si="398"/>
        <v>0</v>
      </c>
      <c r="K374" s="15">
        <f t="shared" si="399"/>
        <v>0</v>
      </c>
    </row>
    <row r="375" spans="1:13" ht="13.2" x14ac:dyDescent="0.25">
      <c r="A375" s="11" t="s">
        <v>854</v>
      </c>
      <c r="B375" s="23" t="s">
        <v>855</v>
      </c>
      <c r="C375" s="21" t="s">
        <v>856</v>
      </c>
      <c r="D375" s="12" t="s">
        <v>16</v>
      </c>
      <c r="E375" s="13">
        <v>2</v>
      </c>
      <c r="F375" s="43"/>
      <c r="G375" s="43"/>
      <c r="H375" s="14">
        <f t="shared" si="396"/>
        <v>0</v>
      </c>
      <c r="I375" s="15">
        <f t="shared" si="397"/>
        <v>0</v>
      </c>
      <c r="J375" s="15">
        <f t="shared" si="398"/>
        <v>0</v>
      </c>
      <c r="K375" s="15">
        <f t="shared" si="399"/>
        <v>0</v>
      </c>
    </row>
    <row r="376" spans="1:13" ht="26.4" x14ac:dyDescent="0.25">
      <c r="A376" s="11" t="s">
        <v>857</v>
      </c>
      <c r="B376" s="23" t="s">
        <v>858</v>
      </c>
      <c r="C376" s="21" t="s">
        <v>859</v>
      </c>
      <c r="D376" s="12" t="s">
        <v>16</v>
      </c>
      <c r="E376" s="13">
        <v>6</v>
      </c>
      <c r="F376" s="43"/>
      <c r="G376" s="43"/>
      <c r="H376" s="14">
        <f t="shared" si="396"/>
        <v>0</v>
      </c>
      <c r="I376" s="15">
        <f t="shared" si="397"/>
        <v>0</v>
      </c>
      <c r="J376" s="15">
        <f t="shared" si="398"/>
        <v>0</v>
      </c>
      <c r="K376" s="15">
        <f t="shared" si="399"/>
        <v>0</v>
      </c>
    </row>
    <row r="377" spans="1:13" ht="13.2" x14ac:dyDescent="0.25">
      <c r="A377" s="6" t="s">
        <v>860</v>
      </c>
      <c r="B377" s="7"/>
      <c r="C377" s="6" t="s">
        <v>861</v>
      </c>
      <c r="D377" s="7"/>
      <c r="E377" s="8"/>
      <c r="F377" s="44"/>
      <c r="G377" s="44"/>
      <c r="H377" s="7"/>
      <c r="I377" s="9">
        <f t="shared" ref="I377:K377" si="400">TRUNC((SUM(I378:I381)),2)</f>
        <v>0</v>
      </c>
      <c r="J377" s="9">
        <f t="shared" si="400"/>
        <v>0</v>
      </c>
      <c r="K377" s="9">
        <f t="shared" si="400"/>
        <v>0</v>
      </c>
      <c r="L377" s="10">
        <f t="shared" ref="L377:M377" si="401">I377</f>
        <v>0</v>
      </c>
      <c r="M377" s="10">
        <f t="shared" si="401"/>
        <v>0</v>
      </c>
    </row>
    <row r="378" spans="1:13" ht="13.2" x14ac:dyDescent="0.25">
      <c r="A378" s="11" t="s">
        <v>862</v>
      </c>
      <c r="B378" s="23">
        <v>88315</v>
      </c>
      <c r="C378" s="21" t="s">
        <v>863</v>
      </c>
      <c r="D378" s="12" t="s">
        <v>61</v>
      </c>
      <c r="E378" s="13">
        <v>8</v>
      </c>
      <c r="F378" s="43"/>
      <c r="G378" s="43"/>
      <c r="H378" s="14">
        <f t="shared" ref="H378:H381" si="402">TRUNC((F378+G378),2)</f>
        <v>0</v>
      </c>
      <c r="I378" s="15">
        <f t="shared" ref="I378:I381" si="403">TRUNC((F378*E378),2)</f>
        <v>0</v>
      </c>
      <c r="J378" s="15">
        <f t="shared" ref="J378:J381" si="404">TRUNC((G378*E378),2)</f>
        <v>0</v>
      </c>
      <c r="K378" s="15">
        <f t="shared" ref="K378:K381" si="405">TRUNC((I378+J378),2)</f>
        <v>0</v>
      </c>
    </row>
    <row r="379" spans="1:13" ht="13.2" x14ac:dyDescent="0.25">
      <c r="A379" s="11" t="s">
        <v>864</v>
      </c>
      <c r="B379" s="23">
        <v>88251</v>
      </c>
      <c r="C379" s="21" t="s">
        <v>865</v>
      </c>
      <c r="D379" s="12" t="s">
        <v>61</v>
      </c>
      <c r="E379" s="13">
        <v>8</v>
      </c>
      <c r="F379" s="43"/>
      <c r="G379" s="43"/>
      <c r="H379" s="14">
        <f t="shared" si="402"/>
        <v>0</v>
      </c>
      <c r="I379" s="15">
        <f t="shared" si="403"/>
        <v>0</v>
      </c>
      <c r="J379" s="15">
        <f t="shared" si="404"/>
        <v>0</v>
      </c>
      <c r="K379" s="15">
        <f t="shared" si="405"/>
        <v>0</v>
      </c>
    </row>
    <row r="380" spans="1:13" ht="39.6" x14ac:dyDescent="0.25">
      <c r="A380" s="11" t="s">
        <v>866</v>
      </c>
      <c r="B380" s="23" t="s">
        <v>320</v>
      </c>
      <c r="C380" s="21" t="s">
        <v>321</v>
      </c>
      <c r="D380" s="12" t="s">
        <v>29</v>
      </c>
      <c r="E380" s="13">
        <v>1</v>
      </c>
      <c r="F380" s="43"/>
      <c r="G380" s="43"/>
      <c r="H380" s="14">
        <f t="shared" si="402"/>
        <v>0</v>
      </c>
      <c r="I380" s="15">
        <f t="shared" si="403"/>
        <v>0</v>
      </c>
      <c r="J380" s="15">
        <f t="shared" si="404"/>
        <v>0</v>
      </c>
      <c r="K380" s="15">
        <f t="shared" si="405"/>
        <v>0</v>
      </c>
    </row>
    <row r="381" spans="1:13" ht="26.4" x14ac:dyDescent="0.25">
      <c r="A381" s="11" t="s">
        <v>867</v>
      </c>
      <c r="B381" s="23" t="s">
        <v>868</v>
      </c>
      <c r="C381" s="21" t="s">
        <v>869</v>
      </c>
      <c r="D381" s="12" t="s">
        <v>29</v>
      </c>
      <c r="E381" s="13">
        <v>1.2</v>
      </c>
      <c r="F381" s="43"/>
      <c r="G381" s="43"/>
      <c r="H381" s="14">
        <f t="shared" si="402"/>
        <v>0</v>
      </c>
      <c r="I381" s="15">
        <f t="shared" si="403"/>
        <v>0</v>
      </c>
      <c r="J381" s="15">
        <f t="shared" si="404"/>
        <v>0</v>
      </c>
      <c r="K381" s="15">
        <f t="shared" si="405"/>
        <v>0</v>
      </c>
    </row>
    <row r="382" spans="1:13" ht="13.2" x14ac:dyDescent="0.25">
      <c r="A382" s="6" t="s">
        <v>870</v>
      </c>
      <c r="B382" s="7"/>
      <c r="C382" s="6" t="s">
        <v>871</v>
      </c>
      <c r="D382" s="7"/>
      <c r="E382" s="8"/>
      <c r="F382" s="44"/>
      <c r="G382" s="44"/>
      <c r="H382" s="7"/>
      <c r="I382" s="9">
        <f t="shared" ref="I382:K382" si="406">TRUNC((SUM(I383:I384)),2)</f>
        <v>0</v>
      </c>
      <c r="J382" s="9">
        <f t="shared" si="406"/>
        <v>0</v>
      </c>
      <c r="K382" s="9">
        <f t="shared" si="406"/>
        <v>0</v>
      </c>
      <c r="L382" s="10">
        <f t="shared" ref="L382:M382" si="407">I382</f>
        <v>0</v>
      </c>
      <c r="M382" s="10">
        <f t="shared" si="407"/>
        <v>0</v>
      </c>
    </row>
    <row r="383" spans="1:13" ht="26.4" x14ac:dyDescent="0.25">
      <c r="A383" s="11" t="s">
        <v>872</v>
      </c>
      <c r="B383" s="23">
        <v>93382</v>
      </c>
      <c r="C383" s="21" t="s">
        <v>126</v>
      </c>
      <c r="D383" s="12" t="s">
        <v>97</v>
      </c>
      <c r="E383" s="13">
        <v>2</v>
      </c>
      <c r="F383" s="43"/>
      <c r="G383" s="43"/>
      <c r="H383" s="14">
        <f t="shared" ref="H383:H384" si="408">TRUNC((F383+G383),2)</f>
        <v>0</v>
      </c>
      <c r="I383" s="15">
        <f t="shared" ref="I383:I384" si="409">TRUNC((F383*E383),2)</f>
        <v>0</v>
      </c>
      <c r="J383" s="15">
        <f t="shared" ref="J383:J384" si="410">TRUNC((G383*E383),2)</f>
        <v>0</v>
      </c>
      <c r="K383" s="15">
        <f t="shared" ref="K383:K384" si="411">TRUNC((I383+J383),2)</f>
        <v>0</v>
      </c>
    </row>
    <row r="384" spans="1:13" ht="24" customHeight="1" x14ac:dyDescent="0.25">
      <c r="A384" s="11" t="s">
        <v>873</v>
      </c>
      <c r="B384" s="23" t="s">
        <v>874</v>
      </c>
      <c r="C384" s="21" t="s">
        <v>845</v>
      </c>
      <c r="D384" s="12" t="s">
        <v>97</v>
      </c>
      <c r="E384" s="13">
        <v>4.7300000000000004</v>
      </c>
      <c r="F384" s="43"/>
      <c r="G384" s="43"/>
      <c r="H384" s="14">
        <f t="shared" si="408"/>
        <v>0</v>
      </c>
      <c r="I384" s="15">
        <f t="shared" si="409"/>
        <v>0</v>
      </c>
      <c r="J384" s="15">
        <f t="shared" si="410"/>
        <v>0</v>
      </c>
      <c r="K384" s="15">
        <f t="shared" si="411"/>
        <v>0</v>
      </c>
    </row>
    <row r="385" spans="1:13" ht="13.2" x14ac:dyDescent="0.25">
      <c r="A385" s="6" t="s">
        <v>875</v>
      </c>
      <c r="B385" s="7"/>
      <c r="C385" s="6" t="s">
        <v>876</v>
      </c>
      <c r="D385" s="7"/>
      <c r="E385" s="8"/>
      <c r="F385" s="44"/>
      <c r="G385" s="44"/>
      <c r="H385" s="7"/>
      <c r="I385" s="9">
        <f t="shared" ref="I385:K385" si="412">TRUNC((SUM(I386:I391)),2)</f>
        <v>0</v>
      </c>
      <c r="J385" s="9">
        <f t="shared" si="412"/>
        <v>0</v>
      </c>
      <c r="K385" s="9">
        <f t="shared" si="412"/>
        <v>0</v>
      </c>
      <c r="L385" s="10">
        <f t="shared" ref="L385:M385" si="413">I385</f>
        <v>0</v>
      </c>
      <c r="M385" s="10">
        <f t="shared" si="413"/>
        <v>0</v>
      </c>
    </row>
    <row r="386" spans="1:13" ht="24" x14ac:dyDescent="0.25">
      <c r="A386" s="11" t="s">
        <v>877</v>
      </c>
      <c r="B386" s="23" t="s">
        <v>878</v>
      </c>
      <c r="C386" s="21" t="s">
        <v>879</v>
      </c>
      <c r="D386" s="12" t="s">
        <v>97</v>
      </c>
      <c r="E386" s="13">
        <v>1.05</v>
      </c>
      <c r="F386" s="43"/>
      <c r="G386" s="43"/>
      <c r="H386" s="14">
        <f t="shared" ref="H386:H391" si="414">TRUNC((F386+G386),2)</f>
        <v>0</v>
      </c>
      <c r="I386" s="15">
        <f t="shared" ref="I386:I391" si="415">TRUNC((F386*E386),2)</f>
        <v>0</v>
      </c>
      <c r="J386" s="15">
        <f t="shared" ref="J386:J391" si="416">TRUNC((G386*E386),2)</f>
        <v>0</v>
      </c>
      <c r="K386" s="15">
        <f t="shared" ref="K386:K391" si="417">TRUNC((I386+J386),2)</f>
        <v>0</v>
      </c>
    </row>
    <row r="387" spans="1:13" ht="26.4" x14ac:dyDescent="0.25">
      <c r="A387" s="11" t="s">
        <v>880</v>
      </c>
      <c r="B387" s="23" t="s">
        <v>881</v>
      </c>
      <c r="C387" s="21" t="s">
        <v>122</v>
      </c>
      <c r="D387" s="12" t="s">
        <v>97</v>
      </c>
      <c r="E387" s="13">
        <v>2</v>
      </c>
      <c r="F387" s="43"/>
      <c r="G387" s="43"/>
      <c r="H387" s="14">
        <f t="shared" si="414"/>
        <v>0</v>
      </c>
      <c r="I387" s="15">
        <f t="shared" si="415"/>
        <v>0</v>
      </c>
      <c r="J387" s="15">
        <f t="shared" si="416"/>
        <v>0</v>
      </c>
      <c r="K387" s="15">
        <f t="shared" si="417"/>
        <v>0</v>
      </c>
    </row>
    <row r="388" spans="1:13" ht="26.4" x14ac:dyDescent="0.25">
      <c r="A388" s="11" t="s">
        <v>882</v>
      </c>
      <c r="B388" s="23">
        <v>97113</v>
      </c>
      <c r="C388" s="21" t="s">
        <v>883</v>
      </c>
      <c r="D388" s="12" t="s">
        <v>23</v>
      </c>
      <c r="E388" s="13">
        <v>10.5</v>
      </c>
      <c r="F388" s="43"/>
      <c r="G388" s="43"/>
      <c r="H388" s="14">
        <f t="shared" si="414"/>
        <v>0</v>
      </c>
      <c r="I388" s="15">
        <f t="shared" si="415"/>
        <v>0</v>
      </c>
      <c r="J388" s="15">
        <f t="shared" si="416"/>
        <v>0</v>
      </c>
      <c r="K388" s="15">
        <f t="shared" si="417"/>
        <v>0</v>
      </c>
    </row>
    <row r="389" spans="1:13" ht="52.8" x14ac:dyDescent="0.25">
      <c r="A389" s="11" t="s">
        <v>884</v>
      </c>
      <c r="B389" s="23" t="s">
        <v>885</v>
      </c>
      <c r="C389" s="21" t="s">
        <v>886</v>
      </c>
      <c r="D389" s="12" t="s">
        <v>23</v>
      </c>
      <c r="E389" s="13">
        <v>10.5</v>
      </c>
      <c r="F389" s="43"/>
      <c r="G389" s="43"/>
      <c r="H389" s="14">
        <f t="shared" si="414"/>
        <v>0</v>
      </c>
      <c r="I389" s="15">
        <f t="shared" si="415"/>
        <v>0</v>
      </c>
      <c r="J389" s="15">
        <f t="shared" si="416"/>
        <v>0</v>
      </c>
      <c r="K389" s="15">
        <f t="shared" si="417"/>
        <v>0</v>
      </c>
    </row>
    <row r="390" spans="1:13" ht="48" x14ac:dyDescent="0.25">
      <c r="A390" s="11" t="s">
        <v>887</v>
      </c>
      <c r="B390" s="23" t="s">
        <v>888</v>
      </c>
      <c r="C390" s="21" t="s">
        <v>889</v>
      </c>
      <c r="D390" s="12" t="s">
        <v>29</v>
      </c>
      <c r="E390" s="13">
        <v>4</v>
      </c>
      <c r="F390" s="43"/>
      <c r="G390" s="43"/>
      <c r="H390" s="14">
        <f t="shared" si="414"/>
        <v>0</v>
      </c>
      <c r="I390" s="15">
        <f t="shared" si="415"/>
        <v>0</v>
      </c>
      <c r="J390" s="15">
        <f t="shared" si="416"/>
        <v>0</v>
      </c>
      <c r="K390" s="15">
        <f t="shared" si="417"/>
        <v>0</v>
      </c>
    </row>
    <row r="391" spans="1:13" ht="13.2" x14ac:dyDescent="0.25">
      <c r="A391" s="11" t="s">
        <v>890</v>
      </c>
      <c r="B391" s="23">
        <v>104737</v>
      </c>
      <c r="C391" s="21" t="s">
        <v>135</v>
      </c>
      <c r="D391" s="12" t="s">
        <v>97</v>
      </c>
      <c r="E391" s="13">
        <v>1</v>
      </c>
      <c r="F391" s="43"/>
      <c r="G391" s="43"/>
      <c r="H391" s="14">
        <f t="shared" si="414"/>
        <v>0</v>
      </c>
      <c r="I391" s="15">
        <f t="shared" si="415"/>
        <v>0</v>
      </c>
      <c r="J391" s="15">
        <f t="shared" si="416"/>
        <v>0</v>
      </c>
      <c r="K391" s="15">
        <f t="shared" si="417"/>
        <v>0</v>
      </c>
    </row>
    <row r="392" spans="1:13" ht="13.2" x14ac:dyDescent="0.25">
      <c r="A392" s="6" t="s">
        <v>891</v>
      </c>
      <c r="B392" s="16"/>
      <c r="C392" s="17" t="s">
        <v>892</v>
      </c>
      <c r="D392" s="16"/>
      <c r="E392" s="18"/>
      <c r="F392" s="45"/>
      <c r="G392" s="45"/>
      <c r="H392" s="16"/>
      <c r="I392" s="9">
        <f t="shared" ref="I392:K392" si="418">TRUNC((SUM(I393:I394)),2)</f>
        <v>0</v>
      </c>
      <c r="J392" s="9">
        <f t="shared" si="418"/>
        <v>0</v>
      </c>
      <c r="K392" s="9">
        <f t="shared" si="418"/>
        <v>0</v>
      </c>
      <c r="L392" s="10">
        <f t="shared" ref="L392:M392" si="419">I392</f>
        <v>0</v>
      </c>
      <c r="M392" s="10">
        <f t="shared" si="419"/>
        <v>0</v>
      </c>
    </row>
    <row r="393" spans="1:13" ht="25.5" customHeight="1" x14ac:dyDescent="0.25">
      <c r="A393" s="11" t="s">
        <v>893</v>
      </c>
      <c r="B393" s="23" t="s">
        <v>894</v>
      </c>
      <c r="C393" s="21" t="s">
        <v>410</v>
      </c>
      <c r="D393" s="12" t="s">
        <v>23</v>
      </c>
      <c r="E393" s="13">
        <v>50</v>
      </c>
      <c r="F393" s="43"/>
      <c r="G393" s="43"/>
      <c r="H393" s="14">
        <f t="shared" ref="H393:H394" si="420">TRUNC((F393+G393),2)</f>
        <v>0</v>
      </c>
      <c r="I393" s="15">
        <f t="shared" ref="I393:I394" si="421">TRUNC((F393*E393),2)</f>
        <v>0</v>
      </c>
      <c r="J393" s="15">
        <f t="shared" ref="J393:J394" si="422">TRUNC((G393*E393),2)</f>
        <v>0</v>
      </c>
      <c r="K393" s="15">
        <f t="shared" ref="K393:K394" si="423">TRUNC((I393+J393),2)</f>
        <v>0</v>
      </c>
    </row>
    <row r="394" spans="1:13" ht="24.75" customHeight="1" x14ac:dyDescent="0.25">
      <c r="A394" s="11" t="s">
        <v>895</v>
      </c>
      <c r="B394" s="23" t="s">
        <v>896</v>
      </c>
      <c r="C394" s="21" t="s">
        <v>415</v>
      </c>
      <c r="D394" s="12" t="s">
        <v>23</v>
      </c>
      <c r="E394" s="13">
        <v>50</v>
      </c>
      <c r="F394" s="43"/>
      <c r="G394" s="43"/>
      <c r="H394" s="14">
        <f t="shared" si="420"/>
        <v>0</v>
      </c>
      <c r="I394" s="15">
        <f t="shared" si="421"/>
        <v>0</v>
      </c>
      <c r="J394" s="15">
        <f t="shared" si="422"/>
        <v>0</v>
      </c>
      <c r="K394" s="15">
        <f t="shared" si="423"/>
        <v>0</v>
      </c>
    </row>
    <row r="395" spans="1:13" ht="13.2" x14ac:dyDescent="0.25">
      <c r="A395" s="6" t="s">
        <v>897</v>
      </c>
      <c r="B395" s="7"/>
      <c r="C395" s="6" t="s">
        <v>898</v>
      </c>
      <c r="D395" s="7"/>
      <c r="E395" s="8"/>
      <c r="F395" s="44"/>
      <c r="G395" s="44"/>
      <c r="H395" s="7"/>
      <c r="I395" s="9">
        <f t="shared" ref="I395:K395" si="424">TRUNC((SUM(I396:I398)),2)</f>
        <v>0</v>
      </c>
      <c r="J395" s="9">
        <f t="shared" si="424"/>
        <v>0</v>
      </c>
      <c r="K395" s="9">
        <f t="shared" si="424"/>
        <v>0</v>
      </c>
      <c r="L395" s="10">
        <f t="shared" ref="L395:M395" si="425">I395</f>
        <v>0</v>
      </c>
      <c r="M395" s="10">
        <f t="shared" si="425"/>
        <v>0</v>
      </c>
    </row>
    <row r="396" spans="1:13" ht="39.6" x14ac:dyDescent="0.25">
      <c r="A396" s="11" t="s">
        <v>899</v>
      </c>
      <c r="B396" s="23">
        <v>94993</v>
      </c>
      <c r="C396" s="21" t="s">
        <v>900</v>
      </c>
      <c r="D396" s="12" t="s">
        <v>23</v>
      </c>
      <c r="E396" s="13">
        <v>2</v>
      </c>
      <c r="F396" s="43"/>
      <c r="G396" s="43"/>
      <c r="H396" s="14">
        <f t="shared" ref="H396:H398" si="426">TRUNC((F396+G396),2)</f>
        <v>0</v>
      </c>
      <c r="I396" s="15">
        <f t="shared" ref="I396:I398" si="427">TRUNC((F396*E396),2)</f>
        <v>0</v>
      </c>
      <c r="J396" s="15">
        <f t="shared" ref="J396:J398" si="428">TRUNC((G396*E396),2)</f>
        <v>0</v>
      </c>
      <c r="K396" s="15">
        <f t="shared" ref="K396:K398" si="429">TRUNC((I396+J396),2)</f>
        <v>0</v>
      </c>
    </row>
    <row r="397" spans="1:13" ht="26.4" x14ac:dyDescent="0.25">
      <c r="A397" s="11" t="s">
        <v>901</v>
      </c>
      <c r="B397" s="23">
        <v>98524</v>
      </c>
      <c r="C397" s="21" t="s">
        <v>410</v>
      </c>
      <c r="D397" s="12" t="s">
        <v>23</v>
      </c>
      <c r="E397" s="13">
        <v>60</v>
      </c>
      <c r="F397" s="43"/>
      <c r="G397" s="43"/>
      <c r="H397" s="14">
        <f t="shared" si="426"/>
        <v>0</v>
      </c>
      <c r="I397" s="15">
        <f t="shared" si="427"/>
        <v>0</v>
      </c>
      <c r="J397" s="15">
        <f t="shared" si="428"/>
        <v>0</v>
      </c>
      <c r="K397" s="15">
        <f t="shared" si="429"/>
        <v>0</v>
      </c>
    </row>
    <row r="398" spans="1:13" ht="13.2" x14ac:dyDescent="0.25">
      <c r="A398" s="11" t="s">
        <v>902</v>
      </c>
      <c r="B398" s="23">
        <v>98504</v>
      </c>
      <c r="C398" s="21" t="s">
        <v>415</v>
      </c>
      <c r="D398" s="12" t="s">
        <v>23</v>
      </c>
      <c r="E398" s="13">
        <v>60</v>
      </c>
      <c r="F398" s="43"/>
      <c r="G398" s="43"/>
      <c r="H398" s="14">
        <f t="shared" si="426"/>
        <v>0</v>
      </c>
      <c r="I398" s="15">
        <f t="shared" si="427"/>
        <v>0</v>
      </c>
      <c r="J398" s="15">
        <f t="shared" si="428"/>
        <v>0</v>
      </c>
      <c r="K398" s="15">
        <f t="shared" si="429"/>
        <v>0</v>
      </c>
    </row>
    <row r="399" spans="1:13" ht="13.2" x14ac:dyDescent="0.25">
      <c r="A399" s="6" t="s">
        <v>903</v>
      </c>
      <c r="B399" s="7"/>
      <c r="C399" s="6" t="s">
        <v>904</v>
      </c>
      <c r="D399" s="7"/>
      <c r="E399" s="8"/>
      <c r="F399" s="44"/>
      <c r="G399" s="44"/>
      <c r="H399" s="7"/>
      <c r="I399" s="9">
        <f t="shared" ref="I399:K399" si="430">TRUNC((SUM(I400:I402)),2)</f>
        <v>0</v>
      </c>
      <c r="J399" s="9">
        <f t="shared" si="430"/>
        <v>0</v>
      </c>
      <c r="K399" s="9">
        <f t="shared" si="430"/>
        <v>0</v>
      </c>
      <c r="L399" s="10">
        <f t="shared" ref="L399:M399" si="431">I399</f>
        <v>0</v>
      </c>
      <c r="M399" s="10">
        <f t="shared" si="431"/>
        <v>0</v>
      </c>
    </row>
    <row r="400" spans="1:13" ht="24" x14ac:dyDescent="0.25">
      <c r="A400" s="11" t="s">
        <v>905</v>
      </c>
      <c r="B400" s="23" t="s">
        <v>906</v>
      </c>
      <c r="C400" s="21" t="s">
        <v>907</v>
      </c>
      <c r="D400" s="12" t="s">
        <v>23</v>
      </c>
      <c r="E400" s="13">
        <v>1</v>
      </c>
      <c r="F400" s="43"/>
      <c r="G400" s="43"/>
      <c r="H400" s="14">
        <f t="shared" ref="H400:H402" si="432">TRUNC((F400+G400),2)</f>
        <v>0</v>
      </c>
      <c r="I400" s="15">
        <f t="shared" ref="I400:I402" si="433">TRUNC((F400*E400),2)</f>
        <v>0</v>
      </c>
      <c r="J400" s="15">
        <f t="shared" ref="J400:J402" si="434">TRUNC((G400*E400),2)</f>
        <v>0</v>
      </c>
      <c r="K400" s="15">
        <f t="shared" ref="K400:K402" si="435">TRUNC((I400+J400),2)</f>
        <v>0</v>
      </c>
    </row>
    <row r="401" spans="1:13" ht="39.6" x14ac:dyDescent="0.25">
      <c r="A401" s="11" t="s">
        <v>908</v>
      </c>
      <c r="B401" s="23">
        <v>87777</v>
      </c>
      <c r="C401" s="21" t="s">
        <v>909</v>
      </c>
      <c r="D401" s="12" t="s">
        <v>23</v>
      </c>
      <c r="E401" s="13">
        <v>2</v>
      </c>
      <c r="F401" s="43"/>
      <c r="G401" s="43"/>
      <c r="H401" s="14">
        <f t="shared" si="432"/>
        <v>0</v>
      </c>
      <c r="I401" s="15">
        <f t="shared" si="433"/>
        <v>0</v>
      </c>
      <c r="J401" s="15">
        <f t="shared" si="434"/>
        <v>0</v>
      </c>
      <c r="K401" s="15">
        <f t="shared" si="435"/>
        <v>0</v>
      </c>
    </row>
    <row r="402" spans="1:13" ht="39.6" x14ac:dyDescent="0.25">
      <c r="A402" s="11" t="s">
        <v>910</v>
      </c>
      <c r="B402" s="23" t="s">
        <v>911</v>
      </c>
      <c r="C402" s="21" t="s">
        <v>912</v>
      </c>
      <c r="D402" s="12" t="s">
        <v>23</v>
      </c>
      <c r="E402" s="13">
        <v>2</v>
      </c>
      <c r="F402" s="43"/>
      <c r="G402" s="43"/>
      <c r="H402" s="14">
        <f t="shared" si="432"/>
        <v>0</v>
      </c>
      <c r="I402" s="15">
        <f t="shared" si="433"/>
        <v>0</v>
      </c>
      <c r="J402" s="15">
        <f t="shared" si="434"/>
        <v>0</v>
      </c>
      <c r="K402" s="15">
        <f t="shared" si="435"/>
        <v>0</v>
      </c>
    </row>
    <row r="403" spans="1:13" ht="13.2" x14ac:dyDescent="0.25">
      <c r="A403" s="6" t="s">
        <v>913</v>
      </c>
      <c r="B403" s="7"/>
      <c r="C403" s="6" t="s">
        <v>914</v>
      </c>
      <c r="D403" s="7"/>
      <c r="E403" s="8"/>
      <c r="F403" s="44"/>
      <c r="G403" s="44"/>
      <c r="H403" s="7"/>
      <c r="I403" s="9">
        <f t="shared" ref="I403:K403" si="436">TRUNC((SUM(I404:I405)),2)</f>
        <v>0</v>
      </c>
      <c r="J403" s="9">
        <f t="shared" si="436"/>
        <v>0</v>
      </c>
      <c r="K403" s="9">
        <f t="shared" si="436"/>
        <v>0</v>
      </c>
      <c r="L403" s="10">
        <f t="shared" ref="L403:M403" si="437">I403</f>
        <v>0</v>
      </c>
      <c r="M403" s="10">
        <f t="shared" si="437"/>
        <v>0</v>
      </c>
    </row>
    <row r="404" spans="1:13" ht="36" x14ac:dyDescent="0.25">
      <c r="A404" s="11" t="s">
        <v>915</v>
      </c>
      <c r="B404" s="23" t="s">
        <v>916</v>
      </c>
      <c r="C404" s="21" t="s">
        <v>917</v>
      </c>
      <c r="D404" s="12" t="s">
        <v>16</v>
      </c>
      <c r="E404" s="13">
        <v>1</v>
      </c>
      <c r="F404" s="43"/>
      <c r="G404" s="43"/>
      <c r="H404" s="14">
        <f t="shared" ref="H404:H405" si="438">TRUNC((F404+G404),2)</f>
        <v>0</v>
      </c>
      <c r="I404" s="15">
        <f t="shared" ref="I404:I405" si="439">TRUNC((F404*E404),2)</f>
        <v>0</v>
      </c>
      <c r="J404" s="15">
        <f t="shared" ref="J404:J405" si="440">TRUNC((G404*E404),2)</f>
        <v>0</v>
      </c>
      <c r="K404" s="15">
        <f t="shared" ref="K404:K405" si="441">TRUNC((I404+J404),2)</f>
        <v>0</v>
      </c>
    </row>
    <row r="405" spans="1:13" ht="24" x14ac:dyDescent="0.25">
      <c r="A405" s="11" t="s">
        <v>918</v>
      </c>
      <c r="B405" s="23" t="s">
        <v>919</v>
      </c>
      <c r="C405" s="21" t="s">
        <v>920</v>
      </c>
      <c r="D405" s="12" t="s">
        <v>23</v>
      </c>
      <c r="E405" s="13">
        <v>500</v>
      </c>
      <c r="F405" s="43"/>
      <c r="G405" s="43"/>
      <c r="H405" s="14">
        <f t="shared" si="438"/>
        <v>0</v>
      </c>
      <c r="I405" s="15">
        <f t="shared" si="439"/>
        <v>0</v>
      </c>
      <c r="J405" s="15">
        <f t="shared" si="440"/>
        <v>0</v>
      </c>
      <c r="K405" s="15">
        <f t="shared" si="441"/>
        <v>0</v>
      </c>
    </row>
    <row r="406" spans="1:13" ht="13.2" x14ac:dyDescent="0.25">
      <c r="A406" s="6" t="s">
        <v>921</v>
      </c>
      <c r="B406" s="7"/>
      <c r="C406" s="6" t="s">
        <v>922</v>
      </c>
      <c r="D406" s="7"/>
      <c r="E406" s="8"/>
      <c r="F406" s="44"/>
      <c r="G406" s="44"/>
      <c r="H406" s="7"/>
      <c r="I406" s="9">
        <f t="shared" ref="I406:K406" si="442">TRUNC((SUM(I407)),2)</f>
        <v>0</v>
      </c>
      <c r="J406" s="9">
        <f t="shared" si="442"/>
        <v>0</v>
      </c>
      <c r="K406" s="9">
        <f t="shared" si="442"/>
        <v>0</v>
      </c>
      <c r="L406" s="10">
        <f t="shared" ref="L406:M406" si="443">I406</f>
        <v>0</v>
      </c>
      <c r="M406" s="10">
        <f t="shared" si="443"/>
        <v>0</v>
      </c>
    </row>
    <row r="407" spans="1:13" ht="39.6" x14ac:dyDescent="0.25">
      <c r="A407" s="11" t="s">
        <v>923</v>
      </c>
      <c r="B407" s="23">
        <v>10776</v>
      </c>
      <c r="C407" s="21" t="s">
        <v>924</v>
      </c>
      <c r="D407" s="12" t="s">
        <v>925</v>
      </c>
      <c r="E407" s="13">
        <v>5</v>
      </c>
      <c r="F407" s="43"/>
      <c r="G407" s="43"/>
      <c r="H407" s="14">
        <f>TRUNC((F407+G407),2)</f>
        <v>0</v>
      </c>
      <c r="I407" s="15">
        <f>TRUNC((F407*E407),2)</f>
        <v>0</v>
      </c>
      <c r="J407" s="15">
        <f>TRUNC((G407*E407),2)</f>
        <v>0</v>
      </c>
      <c r="K407" s="15">
        <f>TRUNC((I407+J407),2)</f>
        <v>0</v>
      </c>
    </row>
    <row r="408" spans="1:13" ht="13.2" x14ac:dyDescent="0.25">
      <c r="A408" s="6" t="s">
        <v>926</v>
      </c>
      <c r="B408" s="7"/>
      <c r="C408" s="6" t="s">
        <v>927</v>
      </c>
      <c r="D408" s="7"/>
      <c r="E408" s="8"/>
      <c r="F408" s="44"/>
      <c r="G408" s="44"/>
      <c r="H408" s="7"/>
      <c r="I408" s="9">
        <f t="shared" ref="I408:K408" si="444">TRUNC((SUM(I409:I410)),2)</f>
        <v>0</v>
      </c>
      <c r="J408" s="9">
        <f t="shared" si="444"/>
        <v>0</v>
      </c>
      <c r="K408" s="9">
        <f t="shared" si="444"/>
        <v>0</v>
      </c>
      <c r="L408" s="10">
        <f t="shared" ref="L408:M408" si="445">I408</f>
        <v>0</v>
      </c>
      <c r="M408" s="10">
        <f t="shared" si="445"/>
        <v>0</v>
      </c>
    </row>
    <row r="409" spans="1:13" ht="39.6" x14ac:dyDescent="0.25">
      <c r="A409" s="11" t="s">
        <v>928</v>
      </c>
      <c r="B409" s="23" t="s">
        <v>929</v>
      </c>
      <c r="C409" s="21" t="s">
        <v>930</v>
      </c>
      <c r="D409" s="12" t="s">
        <v>97</v>
      </c>
      <c r="E409" s="13">
        <v>30</v>
      </c>
      <c r="F409" s="43"/>
      <c r="G409" s="43"/>
      <c r="H409" s="14">
        <f t="shared" ref="H409:H410" si="446">TRUNC((F409+G409),2)</f>
        <v>0</v>
      </c>
      <c r="I409" s="15">
        <f t="shared" ref="I409:I410" si="447">TRUNC((F409*E409),2)</f>
        <v>0</v>
      </c>
      <c r="J409" s="15">
        <f t="shared" ref="J409:J410" si="448">TRUNC((G409*E409),2)</f>
        <v>0</v>
      </c>
      <c r="K409" s="15">
        <f t="shared" ref="K409:K410" si="449">TRUNC((I409+J409),2)</f>
        <v>0</v>
      </c>
    </row>
    <row r="410" spans="1:13" ht="26.4" x14ac:dyDescent="0.25">
      <c r="A410" s="11" t="s">
        <v>931</v>
      </c>
      <c r="B410" s="23" t="s">
        <v>932</v>
      </c>
      <c r="C410" s="21" t="s">
        <v>933</v>
      </c>
      <c r="D410" s="12" t="s">
        <v>97</v>
      </c>
      <c r="E410" s="13">
        <v>10</v>
      </c>
      <c r="F410" s="43"/>
      <c r="G410" s="43"/>
      <c r="H410" s="14">
        <f t="shared" si="446"/>
        <v>0</v>
      </c>
      <c r="I410" s="15">
        <f t="shared" si="447"/>
        <v>0</v>
      </c>
      <c r="J410" s="15">
        <f t="shared" si="448"/>
        <v>0</v>
      </c>
      <c r="K410" s="15">
        <f t="shared" si="449"/>
        <v>0</v>
      </c>
    </row>
    <row r="411" spans="1:13" ht="13.2" x14ac:dyDescent="0.25">
      <c r="A411" s="6" t="s">
        <v>934</v>
      </c>
      <c r="B411" s="7"/>
      <c r="C411" s="6" t="s">
        <v>935</v>
      </c>
      <c r="D411" s="7"/>
      <c r="E411" s="8"/>
      <c r="F411" s="44"/>
      <c r="G411" s="44"/>
      <c r="H411" s="7"/>
      <c r="I411" s="9">
        <f t="shared" ref="I411:K411" si="450">TRUNC((SUM(I412)),2)</f>
        <v>0</v>
      </c>
      <c r="J411" s="9">
        <f t="shared" si="450"/>
        <v>0</v>
      </c>
      <c r="K411" s="9">
        <f t="shared" si="450"/>
        <v>0</v>
      </c>
      <c r="L411" s="10">
        <f t="shared" ref="L411:M411" si="451">I411</f>
        <v>0</v>
      </c>
      <c r="M411" s="10">
        <f t="shared" si="451"/>
        <v>0</v>
      </c>
    </row>
    <row r="412" spans="1:13" ht="24.75" customHeight="1" x14ac:dyDescent="0.25">
      <c r="A412" s="11" t="s">
        <v>936</v>
      </c>
      <c r="B412" s="23" t="s">
        <v>937</v>
      </c>
      <c r="C412" s="21" t="s">
        <v>935</v>
      </c>
      <c r="D412" s="12" t="s">
        <v>16</v>
      </c>
      <c r="E412" s="13">
        <v>1</v>
      </c>
      <c r="F412" s="43"/>
      <c r="G412" s="43"/>
      <c r="H412" s="14">
        <f>TRUNC((F412+G412),2)</f>
        <v>0</v>
      </c>
      <c r="I412" s="15">
        <f>TRUNC((F412*E412),2)</f>
        <v>0</v>
      </c>
      <c r="J412" s="15">
        <f>TRUNC((G412*E412),2)</f>
        <v>0</v>
      </c>
      <c r="K412" s="15">
        <f>TRUNC((I412+J412),2)</f>
        <v>0</v>
      </c>
    </row>
    <row r="413" spans="1:13" ht="15.75" customHeight="1" x14ac:dyDescent="0.25">
      <c r="A413" s="27"/>
      <c r="B413" s="24"/>
      <c r="C413" s="24"/>
      <c r="D413" s="25"/>
      <c r="E413" s="25"/>
      <c r="F413" s="25"/>
      <c r="G413" s="25"/>
      <c r="H413" s="25"/>
      <c r="I413" s="65" t="s">
        <v>938</v>
      </c>
      <c r="J413" s="64"/>
      <c r="K413" s="26">
        <f>TRUNC((SUM(L3:L412)),2)</f>
        <v>0</v>
      </c>
    </row>
    <row r="414" spans="1:13" ht="18.75" customHeight="1" x14ac:dyDescent="0.25">
      <c r="A414" s="27"/>
      <c r="B414" s="24"/>
      <c r="C414" s="47"/>
      <c r="D414" s="25"/>
      <c r="E414" s="25"/>
      <c r="F414" s="28" t="s">
        <v>939</v>
      </c>
      <c r="G414" s="25"/>
      <c r="H414" s="25"/>
      <c r="I414" s="65" t="s">
        <v>940</v>
      </c>
      <c r="J414" s="64"/>
      <c r="K414" s="26">
        <f>TRUNC((SUM(M3:M412)),2)</f>
        <v>0</v>
      </c>
    </row>
    <row r="415" spans="1:13" ht="18" customHeight="1" x14ac:dyDescent="0.25">
      <c r="A415" s="27"/>
      <c r="B415" s="24"/>
      <c r="C415" s="48"/>
      <c r="D415" s="25"/>
      <c r="E415" s="25"/>
      <c r="F415" s="41"/>
      <c r="G415" s="25"/>
      <c r="H415" s="25"/>
      <c r="I415" s="65" t="s">
        <v>941</v>
      </c>
      <c r="J415" s="64"/>
      <c r="K415" s="26">
        <f>TRUNC((K413+K414),2)</f>
        <v>0</v>
      </c>
    </row>
    <row r="416" spans="1:13" ht="19.5" customHeight="1" x14ac:dyDescent="0.25">
      <c r="A416" s="27"/>
      <c r="B416" s="24"/>
      <c r="C416" s="48"/>
      <c r="D416" s="25"/>
      <c r="E416" s="25"/>
      <c r="F416" s="25"/>
      <c r="G416" s="25"/>
      <c r="H416" s="25"/>
      <c r="I416" s="65" t="s">
        <v>942</v>
      </c>
      <c r="J416" s="64"/>
      <c r="K416" s="26">
        <f>TRUNC((K415*F415),2)</f>
        <v>0</v>
      </c>
    </row>
    <row r="417" spans="1:11" ht="20.25" customHeight="1" x14ac:dyDescent="0.25">
      <c r="A417" s="29"/>
      <c r="B417" s="29"/>
      <c r="C417" s="30"/>
      <c r="D417" s="31"/>
      <c r="E417" s="31"/>
      <c r="F417" s="31"/>
      <c r="G417" s="31"/>
      <c r="H417" s="31"/>
      <c r="I417" s="66" t="s">
        <v>943</v>
      </c>
      <c r="J417" s="67"/>
      <c r="K417" s="32">
        <f>TRUNC((K415+K416),2)</f>
        <v>0</v>
      </c>
    </row>
    <row r="418" spans="1:11" ht="24.75" customHeight="1" x14ac:dyDescent="0.25">
      <c r="A418" s="68" t="s">
        <v>944</v>
      </c>
      <c r="B418" s="56"/>
      <c r="C418" s="56"/>
      <c r="D418" s="56"/>
      <c r="E418" s="56"/>
      <c r="F418" s="56"/>
      <c r="G418" s="56"/>
      <c r="H418" s="56"/>
      <c r="I418" s="56"/>
      <c r="J418" s="56"/>
      <c r="K418" s="57"/>
    </row>
    <row r="419" spans="1:11" ht="26.25" customHeight="1" x14ac:dyDescent="0.25">
      <c r="A419" s="52" t="s">
        <v>945</v>
      </c>
      <c r="B419" s="53"/>
      <c r="C419" s="53"/>
      <c r="D419" s="53"/>
      <c r="E419" s="53"/>
      <c r="F419" s="53"/>
      <c r="G419" s="53"/>
      <c r="H419" s="53"/>
      <c r="I419" s="53"/>
      <c r="J419" s="53"/>
      <c r="K419" s="54"/>
    </row>
    <row r="420" spans="1:11" ht="13.2" x14ac:dyDescent="0.25">
      <c r="A420" s="33"/>
      <c r="B420" s="33"/>
      <c r="C420" s="33"/>
      <c r="D420" s="33"/>
      <c r="E420" s="33"/>
      <c r="F420" s="33"/>
      <c r="G420" s="33"/>
      <c r="H420" s="33"/>
      <c r="I420" s="33"/>
      <c r="J420" s="33"/>
      <c r="K420" s="33"/>
    </row>
    <row r="421" spans="1:11" ht="13.2" x14ac:dyDescent="0.25">
      <c r="A421" s="55" t="s">
        <v>946</v>
      </c>
      <c r="B421" s="56"/>
      <c r="C421" s="56"/>
      <c r="D421" s="56"/>
      <c r="E421" s="56"/>
      <c r="F421" s="56"/>
      <c r="G421" s="56"/>
      <c r="H421" s="56"/>
      <c r="I421" s="56"/>
      <c r="J421" s="56"/>
      <c r="K421" s="57"/>
    </row>
    <row r="422" spans="1:11" ht="13.2" x14ac:dyDescent="0.25">
      <c r="A422" s="58"/>
      <c r="B422" s="59"/>
      <c r="C422" s="59"/>
      <c r="D422" s="59"/>
      <c r="E422" s="59"/>
      <c r="F422" s="59"/>
      <c r="G422" s="59"/>
      <c r="H422" s="59"/>
      <c r="I422" s="59"/>
      <c r="J422" s="59"/>
      <c r="K422" s="60"/>
    </row>
    <row r="423" spans="1:11" ht="13.2" x14ac:dyDescent="0.25">
      <c r="A423" s="58"/>
      <c r="B423" s="59"/>
      <c r="C423" s="59"/>
      <c r="D423" s="59"/>
      <c r="E423" s="59"/>
      <c r="F423" s="59"/>
      <c r="G423" s="59"/>
      <c r="H423" s="59"/>
      <c r="I423" s="59"/>
      <c r="J423" s="59"/>
      <c r="K423" s="60"/>
    </row>
    <row r="424" spans="1:11" ht="31.5" customHeight="1" x14ac:dyDescent="0.25">
      <c r="A424" s="61"/>
      <c r="B424" s="53"/>
      <c r="C424" s="53"/>
      <c r="D424" s="53"/>
      <c r="E424" s="53"/>
      <c r="F424" s="53"/>
      <c r="G424" s="53"/>
      <c r="H424" s="53"/>
      <c r="I424" s="53"/>
      <c r="J424" s="53"/>
      <c r="K424" s="54"/>
    </row>
  </sheetData>
  <sheetProtection algorithmName="SHA-512" hashValue="uV67OuEqitzsK/6JwqrPuo/NEoodXifgPmJQXPIAcrwpTnjFsuglExPWj+AGIVpq8xFE4CyvfAt1gVCksSvj6A==" saltValue="eOWD6IWnylyk+BpXNJZb1Q==" spinCount="100000" sheet="1" objects="1" scenarios="1" selectLockedCells="1"/>
  <mergeCells count="9">
    <mergeCell ref="A419:K419"/>
    <mergeCell ref="A421:K424"/>
    <mergeCell ref="A1:K1"/>
    <mergeCell ref="I413:J413"/>
    <mergeCell ref="I414:J414"/>
    <mergeCell ref="I415:J415"/>
    <mergeCell ref="I416:J416"/>
    <mergeCell ref="I417:J417"/>
    <mergeCell ref="A418:K418"/>
  </mergeCells>
  <printOptions horizontalCentered="1" gridLines="1"/>
  <pageMargins left="0.70866141732283472" right="0.70866141732283472" top="0.74803149606299213" bottom="0.74803149606299213" header="0" footer="0"/>
  <pageSetup paperSize="9" scale="43" fitToHeight="0" pageOrder="overThenDown" orientation="portrait" cellComments="atEn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25"/>
  <sheetViews>
    <sheetView workbookViewId="0">
      <selection activeCell="B11" sqref="B11:D11"/>
    </sheetView>
  </sheetViews>
  <sheetFormatPr defaultColWidth="12.5546875" defaultRowHeight="15.75" customHeight="1" x14ac:dyDescent="0.25"/>
  <cols>
    <col min="1" max="1" width="22" customWidth="1"/>
    <col min="5" max="5" width="20.44140625" customWidth="1"/>
  </cols>
  <sheetData>
    <row r="1" spans="1:5" ht="95.25" customHeight="1" x14ac:dyDescent="0.25">
      <c r="A1" s="34"/>
      <c r="B1" s="76" t="s">
        <v>947</v>
      </c>
      <c r="C1" s="63"/>
      <c r="D1" s="63"/>
      <c r="E1" s="64"/>
    </row>
    <row r="2" spans="1:5" ht="32.25" customHeight="1" x14ac:dyDescent="0.25">
      <c r="A2" s="77" t="s">
        <v>948</v>
      </c>
      <c r="B2" s="63"/>
      <c r="C2" s="63"/>
      <c r="D2" s="63"/>
      <c r="E2" s="64"/>
    </row>
    <row r="3" spans="1:5" ht="34.5" customHeight="1" x14ac:dyDescent="0.25">
      <c r="A3" s="35" t="s">
        <v>949</v>
      </c>
      <c r="B3" s="78" t="s">
        <v>979</v>
      </c>
      <c r="C3" s="63"/>
      <c r="D3" s="63"/>
      <c r="E3" s="64"/>
    </row>
    <row r="4" spans="1:5" ht="33.75" customHeight="1" x14ac:dyDescent="0.25">
      <c r="A4" s="35" t="s">
        <v>950</v>
      </c>
      <c r="B4" s="73" t="s">
        <v>951</v>
      </c>
      <c r="C4" s="63"/>
      <c r="D4" s="63"/>
      <c r="E4" s="64"/>
    </row>
    <row r="5" spans="1:5" ht="31.5" customHeight="1" x14ac:dyDescent="0.25">
      <c r="A5" s="35" t="s">
        <v>952</v>
      </c>
      <c r="B5" s="79"/>
      <c r="C5" s="80"/>
      <c r="D5" s="80"/>
      <c r="E5" s="81"/>
    </row>
    <row r="6" spans="1:5" ht="21.75" customHeight="1" x14ac:dyDescent="0.25">
      <c r="A6" s="74" t="s">
        <v>953</v>
      </c>
      <c r="B6" s="63"/>
      <c r="C6" s="63"/>
      <c r="D6" s="63"/>
      <c r="E6" s="64"/>
    </row>
    <row r="7" spans="1:5" ht="68.25" customHeight="1" x14ac:dyDescent="0.25">
      <c r="A7" s="73"/>
      <c r="B7" s="63"/>
      <c r="C7" s="63"/>
      <c r="D7" s="63"/>
      <c r="E7" s="64"/>
    </row>
    <row r="8" spans="1:5" ht="13.2" x14ac:dyDescent="0.25">
      <c r="A8" s="72" t="s">
        <v>954</v>
      </c>
      <c r="B8" s="63"/>
      <c r="C8" s="63"/>
      <c r="D8" s="63"/>
      <c r="E8" s="64"/>
    </row>
    <row r="9" spans="1:5" ht="13.2" x14ac:dyDescent="0.25">
      <c r="A9" s="36" t="s">
        <v>955</v>
      </c>
      <c r="B9" s="72" t="s">
        <v>956</v>
      </c>
      <c r="C9" s="63"/>
      <c r="D9" s="64"/>
      <c r="E9" s="36" t="s">
        <v>957</v>
      </c>
    </row>
    <row r="10" spans="1:5" ht="13.2" x14ac:dyDescent="0.25">
      <c r="A10" s="36" t="s">
        <v>958</v>
      </c>
      <c r="B10" s="73" t="s">
        <v>959</v>
      </c>
      <c r="C10" s="63"/>
      <c r="D10" s="64"/>
      <c r="E10" s="42"/>
    </row>
    <row r="11" spans="1:5" ht="13.2" x14ac:dyDescent="0.25">
      <c r="A11" s="36" t="s">
        <v>960</v>
      </c>
      <c r="B11" s="73" t="s">
        <v>961</v>
      </c>
      <c r="C11" s="63"/>
      <c r="D11" s="64"/>
      <c r="E11" s="42"/>
    </row>
    <row r="12" spans="1:5" ht="13.2" x14ac:dyDescent="0.25">
      <c r="A12" s="36" t="s">
        <v>962</v>
      </c>
      <c r="B12" s="73" t="s">
        <v>963</v>
      </c>
      <c r="C12" s="63"/>
      <c r="D12" s="64"/>
      <c r="E12" s="42"/>
    </row>
    <row r="13" spans="1:5" ht="13.2" x14ac:dyDescent="0.25">
      <c r="A13" s="36" t="s">
        <v>964</v>
      </c>
      <c r="B13" s="73" t="s">
        <v>965</v>
      </c>
      <c r="C13" s="63"/>
      <c r="D13" s="64"/>
      <c r="E13" s="42"/>
    </row>
    <row r="14" spans="1:5" ht="13.2" x14ac:dyDescent="0.25">
      <c r="A14" s="36" t="s">
        <v>966</v>
      </c>
      <c r="B14" s="73" t="s">
        <v>967</v>
      </c>
      <c r="C14" s="63"/>
      <c r="D14" s="64"/>
      <c r="E14" s="42"/>
    </row>
    <row r="15" spans="1:5" ht="13.2" x14ac:dyDescent="0.25">
      <c r="A15" s="36" t="s">
        <v>968</v>
      </c>
      <c r="B15" s="73" t="s">
        <v>969</v>
      </c>
      <c r="C15" s="63"/>
      <c r="D15" s="64"/>
      <c r="E15" s="40">
        <f>B22</f>
        <v>0</v>
      </c>
    </row>
    <row r="16" spans="1:5" ht="17.399999999999999" x14ac:dyDescent="0.25">
      <c r="A16" s="37"/>
      <c r="B16" s="37"/>
      <c r="C16" s="37"/>
      <c r="D16" s="38" t="s">
        <v>970</v>
      </c>
      <c r="E16" s="39">
        <f>TRUNC((((1+((E10+E11+E12)))*(1+E13)*(1+E14))/(1-B22)-1),4)</f>
        <v>0</v>
      </c>
    </row>
    <row r="17" spans="1:5" ht="13.2" x14ac:dyDescent="0.25">
      <c r="A17" s="36" t="s">
        <v>971</v>
      </c>
      <c r="B17" s="36" t="s">
        <v>957</v>
      </c>
      <c r="C17" s="37"/>
      <c r="D17" s="37"/>
      <c r="E17" s="37"/>
    </row>
    <row r="18" spans="1:5" ht="27.75" customHeight="1" x14ac:dyDescent="0.25">
      <c r="A18" s="34" t="s">
        <v>972</v>
      </c>
      <c r="B18" s="42"/>
      <c r="C18" s="37"/>
      <c r="D18" s="37"/>
      <c r="E18" s="37"/>
    </row>
    <row r="19" spans="1:5" ht="25.5" customHeight="1" x14ac:dyDescent="0.25">
      <c r="A19" s="34" t="s">
        <v>973</v>
      </c>
      <c r="B19" s="42"/>
      <c r="C19" s="37"/>
      <c r="D19" s="37"/>
      <c r="E19" s="37"/>
    </row>
    <row r="20" spans="1:5" ht="33.75" customHeight="1" x14ac:dyDescent="0.25">
      <c r="A20" s="34" t="s">
        <v>974</v>
      </c>
      <c r="B20" s="42"/>
      <c r="C20" s="75" t="s">
        <v>975</v>
      </c>
      <c r="D20" s="59"/>
      <c r="E20" s="59"/>
    </row>
    <row r="21" spans="1:5" ht="21" customHeight="1" x14ac:dyDescent="0.25">
      <c r="A21" s="34" t="s">
        <v>976</v>
      </c>
      <c r="B21" s="42"/>
      <c r="C21" s="37"/>
      <c r="D21" s="37"/>
      <c r="E21" s="37"/>
    </row>
    <row r="22" spans="1:5" ht="21" customHeight="1" x14ac:dyDescent="0.25">
      <c r="A22" s="34" t="s">
        <v>970</v>
      </c>
      <c r="B22" s="40">
        <f>SUM(B18:B21)</f>
        <v>0</v>
      </c>
      <c r="C22" s="37"/>
      <c r="D22" s="37"/>
      <c r="E22" s="37"/>
    </row>
    <row r="23" spans="1:5" ht="13.2" x14ac:dyDescent="0.25">
      <c r="A23" s="37"/>
      <c r="B23" s="37"/>
      <c r="C23" s="37"/>
      <c r="D23" s="37"/>
      <c r="E23" s="37"/>
    </row>
    <row r="24" spans="1:5" ht="23.25" customHeight="1" x14ac:dyDescent="0.25">
      <c r="A24" s="69" t="s">
        <v>977</v>
      </c>
      <c r="B24" s="70"/>
      <c r="C24" s="70"/>
      <c r="D24" s="70"/>
      <c r="E24" s="71"/>
    </row>
    <row r="25" spans="1:5" ht="23.25" customHeight="1" x14ac:dyDescent="0.25">
      <c r="A25" s="69" t="s">
        <v>978</v>
      </c>
      <c r="B25" s="70"/>
      <c r="C25" s="70"/>
      <c r="D25" s="70"/>
      <c r="E25" s="71"/>
    </row>
  </sheetData>
  <sheetProtection algorithmName="SHA-512" hashValue="+kO6hZ3RCoIt6M+SCOY2yaozMRQA0etOQ373P7MSPQ7avfuiEiOOEDUPlcnbaR0JDbrDB/tHdfsEFpDhCWam6Q==" saltValue="XU1S4KEp4sVLp1jSCJHadg==" spinCount="100000" sheet="1" objects="1" scenarios="1" selectLockedCells="1"/>
  <mergeCells count="18">
    <mergeCell ref="B1:E1"/>
    <mergeCell ref="A2:E2"/>
    <mergeCell ref="B3:E3"/>
    <mergeCell ref="B4:E4"/>
    <mergeCell ref="B5:E5"/>
    <mergeCell ref="A6:E6"/>
    <mergeCell ref="A7:E7"/>
    <mergeCell ref="B15:D15"/>
    <mergeCell ref="C20:E20"/>
    <mergeCell ref="A24:E24"/>
    <mergeCell ref="A25:E25"/>
    <mergeCell ref="A8:E8"/>
    <mergeCell ref="B9:D9"/>
    <mergeCell ref="B10:D10"/>
    <mergeCell ref="B11:D11"/>
    <mergeCell ref="B12:D12"/>
    <mergeCell ref="B13:D13"/>
    <mergeCell ref="B14:D14"/>
  </mergeCells>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QUADRO INFORMAÇÕES</vt:lpstr>
      <vt:lpstr>PROPOSTA DETALHADA</vt:lpstr>
      <vt:lpstr>BDI - COMPOSIÇÃO ANÁLITICA</vt:lpstr>
      <vt:lpstr>'PROPOSTA DETALHADA'!Titulos_de_impressao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dc:creator>
  <cp:lastModifiedBy>Eduardo</cp:lastModifiedBy>
  <cp:lastPrinted>2024-09-24T12:22:21Z</cp:lastPrinted>
  <dcterms:created xsi:type="dcterms:W3CDTF">2024-09-02T19:11:22Z</dcterms:created>
  <dcterms:modified xsi:type="dcterms:W3CDTF">2024-10-14T15:59:24Z</dcterms:modified>
</cp:coreProperties>
</file>